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900797\Downloads\"/>
    </mc:Choice>
  </mc:AlternateContent>
  <xr:revisionPtr revIDLastSave="0" documentId="8_{4A5111DC-9D02-4906-9272-A95ECD33D72F}" xr6:coauthVersionLast="47" xr6:coauthVersionMax="47" xr10:uidLastSave="{00000000-0000-0000-0000-000000000000}"/>
  <bookViews>
    <workbookView xWindow="-120" yWindow="-120" windowWidth="29040" windowHeight="15840" xr2:uid="{724E2193-33A1-4B5B-842F-AEF6C371B150}"/>
  </bookViews>
  <sheets>
    <sheet name="Kalkulator matretter" sheetId="1" r:id="rId1"/>
    <sheet name="Kalkulator bestillinger" sheetId="3" r:id="rId2"/>
    <sheet name="Datagrunnlag" sheetId="2" r:id="rId3"/>
  </sheets>
  <definedNames>
    <definedName name="EksterneData_1" localSheetId="2" hidden="1">Datagrunnlag!$B$2:$D$56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3" l="1"/>
  <c r="F14" i="3" s="1"/>
  <c r="D15" i="3"/>
  <c r="F15" i="3" s="1"/>
  <c r="D16" i="3"/>
  <c r="F16" i="3" s="1"/>
  <c r="D17" i="3"/>
  <c r="F17" i="3" s="1"/>
  <c r="D18" i="3"/>
  <c r="F18" i="3" s="1"/>
  <c r="D19" i="3"/>
  <c r="F19" i="3" s="1"/>
  <c r="D20" i="3"/>
  <c r="F20" i="3" s="1"/>
  <c r="D21" i="3"/>
  <c r="F21" i="3" s="1"/>
  <c r="D22" i="3"/>
  <c r="F22" i="3" s="1"/>
  <c r="D23" i="3"/>
  <c r="F23" i="3" s="1"/>
  <c r="D24" i="3"/>
  <c r="F24" i="3" s="1"/>
  <c r="D25" i="3"/>
  <c r="F25" i="3" s="1"/>
  <c r="D26" i="3"/>
  <c r="F26" i="3" s="1"/>
  <c r="D27" i="3"/>
  <c r="F27" i="3" s="1"/>
  <c r="D28" i="3"/>
  <c r="F28" i="3" s="1"/>
  <c r="D29" i="3"/>
  <c r="F29" i="3" s="1"/>
  <c r="D30" i="3"/>
  <c r="F30" i="3" s="1"/>
  <c r="D12" i="3"/>
  <c r="F12" i="3" s="1"/>
  <c r="D13" i="3"/>
  <c r="F13" i="3" s="1"/>
  <c r="E31" i="3"/>
  <c r="D11" i="3"/>
  <c r="F11" i="3" s="1"/>
  <c r="D10" i="3"/>
  <c r="F10" i="3" s="1"/>
  <c r="D9" i="3"/>
  <c r="F9" i="3" s="1"/>
  <c r="D8" i="3"/>
  <c r="F8" i="3" s="1"/>
  <c r="D7" i="3"/>
  <c r="F7" i="3" s="1"/>
  <c r="D6" i="3"/>
  <c r="F6" i="3" s="1"/>
  <c r="J40" i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D40" i="1"/>
  <c r="C39" i="1"/>
  <c r="E39" i="1" s="1"/>
  <c r="C38" i="1"/>
  <c r="E38" i="1" s="1"/>
  <c r="C37" i="1"/>
  <c r="E37" i="1" s="1"/>
  <c r="C36" i="1"/>
  <c r="E36" i="1" s="1"/>
  <c r="C35" i="1"/>
  <c r="E35" i="1" s="1"/>
  <c r="C34" i="1"/>
  <c r="E34" i="1" s="1"/>
  <c r="C33" i="1"/>
  <c r="E33" i="1" s="1"/>
  <c r="C32" i="1"/>
  <c r="E32" i="1" s="1"/>
  <c r="C31" i="1"/>
  <c r="E31" i="1" s="1"/>
  <c r="C30" i="1"/>
  <c r="E30" i="1" s="1"/>
  <c r="C29" i="1"/>
  <c r="E29" i="1" s="1"/>
  <c r="C28" i="1"/>
  <c r="E28" i="1" s="1"/>
  <c r="C27" i="1"/>
  <c r="E27" i="1" s="1"/>
  <c r="C26" i="1"/>
  <c r="E26" i="1" s="1"/>
  <c r="J20" i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8" i="1"/>
  <c r="E18" i="1" s="1"/>
  <c r="C19" i="1"/>
  <c r="E19" i="1" s="1"/>
  <c r="D20" i="1"/>
  <c r="C6" i="1"/>
  <c r="E6" i="1" s="1"/>
  <c r="F31" i="3" l="1"/>
  <c r="K40" i="1"/>
  <c r="E40" i="1"/>
  <c r="K20" i="1"/>
  <c r="E2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F4E2B20-2C5C-4D08-A2A5-B1E4C5669612}" keepAlive="1" name="Spørring - Table 0" description="Tilkobling til spørringen Table 0 i arbeidsboken." type="5" refreshedVersion="7" background="1" saveData="1">
    <dbPr connection="Provider=Microsoft.Mashup.OleDb.1;Data Source=$Workbook$;Location=&quot;Table 0&quot;;Extended Properties=&quot;&quot;" command="SELECT * FROM [Table 0]"/>
  </connection>
  <connection id="2" xr16:uid="{574847CB-1831-4038-9BD3-DAA98DC73231}" keepAlive="1" name="Spørring - Table 0 (2)" description="Tilkobling til spørringen Table 0 (2) i arbeidsboken." type="5" refreshedVersion="0" background="1">
    <dbPr connection="Provider=Microsoft.Mashup.OleDb.1;Data Source=$Workbook$;Location=&quot;Table 0 (2)&quot;;Extended Properties=&quot;&quot;" command="SELECT * FROM [Table 0 (2)]"/>
  </connection>
</connections>
</file>

<file path=xl/sharedStrings.xml><?xml version="1.0" encoding="utf-8"?>
<sst xmlns="http://schemas.openxmlformats.org/spreadsheetml/2006/main" count="161" uniqueCount="79">
  <si>
    <t>Vare</t>
  </si>
  <si>
    <t>Kategori</t>
  </si>
  <si>
    <t>CO2/kg</t>
  </si>
  <si>
    <t>CO2/1000 kcal</t>
  </si>
  <si>
    <t>Vann</t>
  </si>
  <si>
    <t>Areal</t>
  </si>
  <si>
    <t>Sild (filet)</t>
  </si>
  <si>
    <t>Fisk og sjømat</t>
  </si>
  <si>
    <t>Blomkål (importert)</t>
  </si>
  <si>
    <t>Grønnsaker</t>
  </si>
  <si>
    <t>Blomkål (norsk)</t>
  </si>
  <si>
    <t>Brokkoli (importert)</t>
  </si>
  <si>
    <t>Hodekål</t>
  </si>
  <si>
    <t>Kinakål (importert)</t>
  </si>
  <si>
    <t>Kinakål (norsk)</t>
  </si>
  <si>
    <t>Løk (importert)</t>
  </si>
  <si>
    <t>Løk (norsk)</t>
  </si>
  <si>
    <t>Salat (importert)</t>
  </si>
  <si>
    <t>Gulrot</t>
  </si>
  <si>
    <t>Rotgrønnsaker</t>
  </si>
  <si>
    <t>Poteter (importerte)</t>
  </si>
  <si>
    <t>Poteter (norske)</t>
  </si>
  <si>
    <t>Epler (europeiske)</t>
  </si>
  <si>
    <t>Frukt og bær</t>
  </si>
  <si>
    <t>Jordbær (norske)</t>
  </si>
  <si>
    <t>Brokkoli (norsk)</t>
  </si>
  <si>
    <t>Makrell (frossen, filet)</t>
  </si>
  <si>
    <t>Sei (frossen, filet)</t>
  </si>
  <si>
    <t>Torsk (filet)</t>
  </si>
  <si>
    <t>Laks (Oppdrett - hel, fersk)</t>
  </si>
  <si>
    <t>Vannmelon</t>
  </si>
  <si>
    <t>Agurk (importert)</t>
  </si>
  <si>
    <t>Tomater (importert)</t>
  </si>
  <si>
    <t>Banan</t>
  </si>
  <si>
    <t>Epler (ikke-europeiske)</t>
  </si>
  <si>
    <t>Epler (norske)</t>
  </si>
  <si>
    <t>Kiwi</t>
  </si>
  <si>
    <t>Hyse (filet)</t>
  </si>
  <si>
    <t>Reker</t>
  </si>
  <si>
    <t>Sukker</t>
  </si>
  <si>
    <t>Diverse</t>
  </si>
  <si>
    <t>Druer</t>
  </si>
  <si>
    <t>Avokado</t>
  </si>
  <si>
    <t>Melk (hel)</t>
  </si>
  <si>
    <t>Meieriprodukter</t>
  </si>
  <si>
    <t>Melk (lett)</t>
  </si>
  <si>
    <t>Pærer</t>
  </si>
  <si>
    <t>Brød</t>
  </si>
  <si>
    <t>Kornvarer</t>
  </si>
  <si>
    <t>Byggryn</t>
  </si>
  <si>
    <t>Hvetemel</t>
  </si>
  <si>
    <t>Havregryn</t>
  </si>
  <si>
    <t>Planteoljer</t>
  </si>
  <si>
    <t>Vegetabilsk fett</t>
  </si>
  <si>
    <t>Rapsolje</t>
  </si>
  <si>
    <t>Erter (tørkede)</t>
  </si>
  <si>
    <t>Belgvekster</t>
  </si>
  <si>
    <t>Linser (tørkede)</t>
  </si>
  <si>
    <t>Egg</t>
  </si>
  <si>
    <t>Ris</t>
  </si>
  <si>
    <t>Appelsinjuice</t>
  </si>
  <si>
    <t>Nøtter</t>
  </si>
  <si>
    <t>Bønner (tørkede)</t>
  </si>
  <si>
    <t>Kylling</t>
  </si>
  <si>
    <t>Kjøtt</t>
  </si>
  <si>
    <t>Svinekjøtt</t>
  </si>
  <si>
    <t>Gulost</t>
  </si>
  <si>
    <t>Fårekjøtt</t>
  </si>
  <si>
    <t>Smør</t>
  </si>
  <si>
    <t>Storfekjøtt</t>
  </si>
  <si>
    <t>Kyllingsalat</t>
  </si>
  <si>
    <t>Oppskrift:</t>
  </si>
  <si>
    <t>Matvare</t>
  </si>
  <si>
    <t>Mengde/gram</t>
  </si>
  <si>
    <t>Totalt CO2/kg</t>
  </si>
  <si>
    <t>CO2 per 1 kg</t>
  </si>
  <si>
    <t>Smoothie</t>
  </si>
  <si>
    <t>Utslippskalkulator bestillinger</t>
  </si>
  <si>
    <t>Antall kilo bestilt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</si>
</sst>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NumberFormat="1"/>
    <xf numFmtId="0" fontId="2" fillId="0" borderId="0" xfId="0" applyFont="1"/>
    <xf numFmtId="0" fontId="5" fillId="0" borderId="2" xfId="0" applyFont="1" applyBorder="1"/>
    <xf numFmtId="43" fontId="2" fillId="0" borderId="4" xfId="1" applyFont="1" applyBorder="1"/>
    <xf numFmtId="0" fontId="2" fillId="0" borderId="5" xfId="0" applyFont="1" applyBorder="1"/>
    <xf numFmtId="43" fontId="2" fillId="0" borderId="6" xfId="1" applyFont="1" applyBorder="1"/>
    <xf numFmtId="0" fontId="2" fillId="0" borderId="7" xfId="0" applyFont="1" applyBorder="1"/>
    <xf numFmtId="43" fontId="2" fillId="0" borderId="8" xfId="1" applyFont="1" applyBorder="1"/>
    <xf numFmtId="43" fontId="2" fillId="0" borderId="9" xfId="1" applyFont="1" applyBorder="1"/>
    <xf numFmtId="0" fontId="2" fillId="0" borderId="13" xfId="0" applyFont="1" applyBorder="1"/>
    <xf numFmtId="43" fontId="2" fillId="0" borderId="14" xfId="1" applyFont="1" applyBorder="1"/>
    <xf numFmtId="43" fontId="2" fillId="0" borderId="15" xfId="1" applyFont="1" applyBorder="1"/>
    <xf numFmtId="0" fontId="4" fillId="0" borderId="3" xfId="0" quotePrefix="1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43" fontId="6" fillId="2" borderId="1" xfId="1" applyFont="1" applyFill="1" applyBorder="1"/>
    <xf numFmtId="0" fontId="2" fillId="0" borderId="10" xfId="0" applyFont="1" applyFill="1" applyBorder="1"/>
    <xf numFmtId="43" fontId="2" fillId="0" borderId="11" xfId="1" applyFont="1" applyFill="1" applyBorder="1"/>
    <xf numFmtId="43" fontId="3" fillId="0" borderId="16" xfId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26">
    <dxf>
      <numFmt numFmtId="0" formatCode="General"/>
    </dxf>
    <dxf>
      <numFmt numFmtId="0" formatCode="General"/>
    </dxf>
    <dxf>
      <numFmt numFmtId="164" formatCode="&quot;Totalt&quot;\ #,##0.00&quot; CO2/kg&quot;"/>
    </dxf>
    <dxf>
      <numFmt numFmtId="165" formatCode="#&quot; CO2/kg &quot;"/>
    </dxf>
    <dxf>
      <numFmt numFmtId="166" formatCode="#,##0.00&quot; kg&quot;"/>
    </dxf>
    <dxf>
      <numFmt numFmtId="2" formatCode="0.00"/>
    </dxf>
    <dxf>
      <numFmt numFmtId="167" formatCode="&quot;Totalt&quot;\ #,##0.0000&quot; CO2/kg&quot;"/>
    </dxf>
    <dxf>
      <numFmt numFmtId="168" formatCode="#&quot; g&quot;"/>
    </dxf>
    <dxf>
      <numFmt numFmtId="165" formatCode="#&quot; CO2/kg &quot;"/>
    </dxf>
    <dxf>
      <numFmt numFmtId="168" formatCode="#&quot; g&quot;"/>
    </dxf>
    <dxf>
      <numFmt numFmtId="2" formatCode="0.00"/>
    </dxf>
    <dxf>
      <numFmt numFmtId="167" formatCode="&quot;Totalt&quot;\ #,##0.0000&quot; CO2/kg&quot;"/>
    </dxf>
    <dxf>
      <numFmt numFmtId="168" formatCode="#&quot; g&quot;"/>
    </dxf>
    <dxf>
      <numFmt numFmtId="165" formatCode="#&quot; CO2/kg &quot;"/>
    </dxf>
    <dxf>
      <numFmt numFmtId="168" formatCode="#&quot; g&quot;"/>
    </dxf>
    <dxf>
      <numFmt numFmtId="2" formatCode="0.00"/>
    </dxf>
    <dxf>
      <numFmt numFmtId="167" formatCode="&quot;Totalt&quot;\ #,##0.0000&quot; CO2/kg&quot;"/>
    </dxf>
    <dxf>
      <numFmt numFmtId="168" formatCode="#&quot; g&quot;"/>
    </dxf>
    <dxf>
      <numFmt numFmtId="165" formatCode="#&quot; CO2/kg &quot;"/>
    </dxf>
    <dxf>
      <numFmt numFmtId="168" formatCode="#&quot; g&quot;"/>
    </dxf>
    <dxf>
      <numFmt numFmtId="2" formatCode="0.00"/>
    </dxf>
    <dxf>
      <numFmt numFmtId="167" formatCode="&quot;Totalt&quot;\ #,##0.0000&quot; CO2/kg&quot;"/>
    </dxf>
    <dxf>
      <numFmt numFmtId="168" formatCode="#&quot; g&quot;"/>
    </dxf>
    <dxf>
      <numFmt numFmtId="165" formatCode="#&quot; CO2/kg &quot;"/>
    </dxf>
    <dxf>
      <numFmt numFmtId="168" formatCode="#&quot; g&quot;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connectionId="1" xr16:uid="{7BC08A9F-37BF-409A-BCC0-3B1A4F3B3960}" autoFormatId="16" applyNumberFormats="0" applyBorderFormats="0" applyFontFormats="0" applyPatternFormats="0" applyAlignmentFormats="0" applyWidthHeightFormats="0">
  <queryTableRefresh nextId="12" unboundColumnsRight="3">
    <queryTableFields count="6">
      <queryTableField id="1" name="Vare" tableColumnId="1"/>
      <queryTableField id="2" name="Kategori" tableColumnId="2"/>
      <queryTableField id="3" name="CO2/kg" tableColumnId="3"/>
      <queryTableField id="9" dataBound="0" tableColumnId="9"/>
      <queryTableField id="10" dataBound="0" tableColumnId="10"/>
      <queryTableField id="11" dataBound="0" tableColumnId="11"/>
    </queryTableFields>
    <queryTableDeletedFields count="3">
      <deletedField name="CO2/1000 kcal"/>
      <deletedField name="Vann"/>
      <deletedField name="Areal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2A5844-8B39-45AC-8890-6A80CCA45661}" name="Table_0" displayName="Table_0" ref="B2:G56" tableType="queryTable" totalsRowShown="0">
  <autoFilter ref="B2:G56" xr:uid="{AE2A5844-8B39-45AC-8890-6A80CCA45661}"/>
  <sortState xmlns:xlrd2="http://schemas.microsoft.com/office/spreadsheetml/2017/richdata2" ref="B3:D56">
    <sortCondition ref="B2:B56"/>
  </sortState>
  <tableColumns count="6">
    <tableColumn id="1" xr3:uid="{3E16E115-6800-44FE-98FE-A0376CE40452}" uniqueName="1" name="Vare" queryTableFieldId="1" dataDxfId="1"/>
    <tableColumn id="2" xr3:uid="{65E21B0B-FCBE-412F-872F-5A8EB5922E6F}" uniqueName="2" name="Kategori" queryTableFieldId="2" dataDxfId="0"/>
    <tableColumn id="3" xr3:uid="{F77DAF5B-3399-4AFE-B726-29E9CFA13E50}" uniqueName="3" name="CO2/kg" queryTableFieldId="3"/>
    <tableColumn id="9" xr3:uid="{1C093FA2-CA04-4A6E-A42B-2DEF1981DBAD}" uniqueName="9" name="CO2/1000 kcal" queryTableFieldId="9"/>
    <tableColumn id="10" xr3:uid="{E4460AE0-BC37-4E4B-AB61-6666858E800B}" uniqueName="10" name="Vann" queryTableFieldId="10"/>
    <tableColumn id="11" xr3:uid="{40F8E2CB-E1AA-4ED2-A019-4423DCE02897}" uniqueName="11" name="Areal" queryTableFieldId="1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C7517-E577-4FCF-8EA4-F6B9A20DFB75}">
  <dimension ref="A2:K40"/>
  <sheetViews>
    <sheetView tabSelected="1" topLeftCell="A10" zoomScale="84" workbookViewId="0">
      <selection activeCell="G30" sqref="G30"/>
    </sheetView>
  </sheetViews>
  <sheetFormatPr baseColWidth="10" defaultRowHeight="15" x14ac:dyDescent="0.25"/>
  <cols>
    <col min="1" max="1" width="18.42578125" customWidth="1"/>
    <col min="2" max="2" width="18.140625" customWidth="1"/>
    <col min="3" max="3" width="16.7109375" customWidth="1"/>
    <col min="4" max="4" width="14.7109375" customWidth="1"/>
    <col min="5" max="5" width="21.7109375" customWidth="1"/>
    <col min="6" max="6" width="15.85546875" customWidth="1"/>
    <col min="7" max="7" width="12.5703125" bestFit="1" customWidth="1"/>
    <col min="8" max="8" width="16.5703125" customWidth="1"/>
    <col min="9" max="9" width="15.5703125" customWidth="1"/>
    <col min="10" max="10" width="16.28515625" customWidth="1"/>
    <col min="11" max="11" width="19.7109375" bestFit="1" customWidth="1"/>
  </cols>
  <sheetData>
    <row r="2" spans="1:11" ht="15.75" thickBot="1" x14ac:dyDescent="0.3"/>
    <row r="3" spans="1:11" ht="19.5" thickBot="1" x14ac:dyDescent="0.35">
      <c r="A3" s="3" t="s">
        <v>71</v>
      </c>
      <c r="B3" s="13" t="s">
        <v>76</v>
      </c>
      <c r="D3" s="2"/>
      <c r="E3" s="2"/>
      <c r="F3" s="2"/>
      <c r="G3" s="3" t="s">
        <v>71</v>
      </c>
      <c r="H3" s="13" t="s">
        <v>70</v>
      </c>
      <c r="J3" s="2"/>
      <c r="K3" s="2"/>
    </row>
    <row r="4" spans="1:11" ht="15.75" thickBot="1" x14ac:dyDescent="0.3">
      <c r="B4" s="2"/>
      <c r="H4" s="2"/>
    </row>
    <row r="5" spans="1:11" ht="15.75" thickBot="1" x14ac:dyDescent="0.3">
      <c r="B5" s="14" t="s">
        <v>72</v>
      </c>
      <c r="C5" s="15" t="s">
        <v>75</v>
      </c>
      <c r="D5" s="15" t="s">
        <v>73</v>
      </c>
      <c r="E5" s="16" t="s">
        <v>74</v>
      </c>
      <c r="H5" s="14" t="s">
        <v>72</v>
      </c>
      <c r="I5" s="15" t="s">
        <v>75</v>
      </c>
      <c r="J5" s="15" t="s">
        <v>73</v>
      </c>
      <c r="K5" s="16" t="s">
        <v>74</v>
      </c>
    </row>
    <row r="6" spans="1:11" x14ac:dyDescent="0.25">
      <c r="B6" s="7" t="s">
        <v>33</v>
      </c>
      <c r="C6" s="8">
        <f>_xlfn.XLOOKUP(B6,Table_0[Vare],Table_0[CO2/kg]," ")</f>
        <v>1.3</v>
      </c>
      <c r="D6" s="8">
        <v>200</v>
      </c>
      <c r="E6" s="9">
        <f>IFERROR((C6/1000)*D6,0)</f>
        <v>0.26</v>
      </c>
      <c r="H6" s="7" t="s">
        <v>63</v>
      </c>
      <c r="I6" s="8">
        <f>_xlfn.XLOOKUP(H6,Table_0[Vare],Table_0[CO2/kg]," ")</f>
        <v>3</v>
      </c>
      <c r="J6" s="8">
        <v>250</v>
      </c>
      <c r="K6" s="9">
        <f>IFERROR((I6/1000)*J6,0)</f>
        <v>0.75</v>
      </c>
    </row>
    <row r="7" spans="1:11" x14ac:dyDescent="0.25">
      <c r="B7" s="5" t="s">
        <v>42</v>
      </c>
      <c r="C7" s="4">
        <f>_xlfn.XLOOKUP(B7,Table_0[Vare],Table_0[CO2/kg]," ")</f>
        <v>1.3</v>
      </c>
      <c r="D7" s="4">
        <v>120</v>
      </c>
      <c r="E7" s="6">
        <f t="shared" ref="E7:E19" si="0">IFERROR((C7/1000)*D7,0)</f>
        <v>0.156</v>
      </c>
      <c r="H7" s="5" t="s">
        <v>42</v>
      </c>
      <c r="I7" s="4">
        <f>_xlfn.XLOOKUP(H7,Table_0[Vare],Table_0[CO2/kg]," ")</f>
        <v>1.3</v>
      </c>
      <c r="J7" s="4">
        <v>120</v>
      </c>
      <c r="K7" s="6">
        <f t="shared" ref="K7:K19" si="1">IFERROR((I7/1000)*J7,0)</f>
        <v>0.156</v>
      </c>
    </row>
    <row r="8" spans="1:11" x14ac:dyDescent="0.25">
      <c r="B8" s="5" t="s">
        <v>45</v>
      </c>
      <c r="C8" s="4">
        <f>_xlfn.XLOOKUP(B8,Table_0[Vare],Table_0[CO2/kg]," ")</f>
        <v>1.2</v>
      </c>
      <c r="D8" s="4">
        <v>400</v>
      </c>
      <c r="E8" s="6">
        <f t="shared" si="0"/>
        <v>0.48</v>
      </c>
      <c r="H8" s="5" t="s">
        <v>17</v>
      </c>
      <c r="I8" s="4">
        <f>_xlfn.XLOOKUP(H8,Table_0[Vare],Table_0[CO2/kg]," ")</f>
        <v>0.7</v>
      </c>
      <c r="J8" s="4">
        <v>400</v>
      </c>
      <c r="K8" s="6">
        <f t="shared" si="1"/>
        <v>0.27999999999999997</v>
      </c>
    </row>
    <row r="9" spans="1:11" x14ac:dyDescent="0.25">
      <c r="B9" s="5" t="s">
        <v>24</v>
      </c>
      <c r="C9" s="4">
        <f>_xlfn.XLOOKUP(B9,Table_0[Vare],Table_0[CO2/kg]," ")</f>
        <v>0.2</v>
      </c>
      <c r="D9" s="4">
        <v>100</v>
      </c>
      <c r="E9" s="6">
        <f t="shared" si="0"/>
        <v>0.02</v>
      </c>
      <c r="H9" s="5" t="s">
        <v>57</v>
      </c>
      <c r="I9" s="4">
        <f>_xlfn.XLOOKUP(H9,Table_0[Vare],Table_0[CO2/kg]," ")</f>
        <v>0.9</v>
      </c>
      <c r="J9" s="4">
        <v>100</v>
      </c>
      <c r="K9" s="6">
        <f t="shared" si="1"/>
        <v>0.09</v>
      </c>
    </row>
    <row r="10" spans="1:11" x14ac:dyDescent="0.25">
      <c r="B10" s="5" t="s">
        <v>22</v>
      </c>
      <c r="C10" s="4">
        <f>_xlfn.XLOOKUP(B10,Table_0[Vare],Table_0[CO2/kg]," ")</f>
        <v>0.6</v>
      </c>
      <c r="D10" s="4">
        <v>80</v>
      </c>
      <c r="E10" s="6">
        <f t="shared" si="0"/>
        <v>4.7999999999999994E-2</v>
      </c>
      <c r="H10" s="5" t="s">
        <v>16</v>
      </c>
      <c r="I10" s="4">
        <f>_xlfn.XLOOKUP(H10,Table_0[Vare],Table_0[CO2/kg]," ")</f>
        <v>0.5</v>
      </c>
      <c r="J10" s="4">
        <v>80</v>
      </c>
      <c r="K10" s="6">
        <f t="shared" si="1"/>
        <v>0.04</v>
      </c>
    </row>
    <row r="11" spans="1:11" x14ac:dyDescent="0.25">
      <c r="B11" s="5" t="s">
        <v>30</v>
      </c>
      <c r="C11" s="4">
        <f>_xlfn.XLOOKUP(B11,Table_0[Vare],Table_0[CO2/kg]," ")</f>
        <v>1.3</v>
      </c>
      <c r="D11" s="4">
        <v>75</v>
      </c>
      <c r="E11" s="6">
        <f t="shared" si="0"/>
        <v>9.7499999999999989E-2</v>
      </c>
      <c r="H11" s="5" t="s">
        <v>32</v>
      </c>
      <c r="I11" s="4">
        <f>_xlfn.XLOOKUP(H11,Table_0[Vare],Table_0[CO2/kg]," ")</f>
        <v>1.2</v>
      </c>
      <c r="J11" s="4">
        <v>75</v>
      </c>
      <c r="K11" s="6">
        <f t="shared" si="1"/>
        <v>0.09</v>
      </c>
    </row>
    <row r="12" spans="1:11" x14ac:dyDescent="0.25">
      <c r="B12" s="5"/>
      <c r="C12" s="4" t="str">
        <f>_xlfn.XLOOKUP(B12,Table_0[Vare],Table_0[CO2/kg]," ")</f>
        <v xml:space="preserve"> </v>
      </c>
      <c r="D12" s="4"/>
      <c r="E12" s="6">
        <f t="shared" si="0"/>
        <v>0</v>
      </c>
      <c r="H12" s="5" t="s">
        <v>49</v>
      </c>
      <c r="I12" s="4">
        <f>_xlfn.XLOOKUP(H12,Table_0[Vare],Table_0[CO2/kg]," ")</f>
        <v>0.8</v>
      </c>
      <c r="J12" s="4">
        <v>60</v>
      </c>
      <c r="K12" s="6">
        <f t="shared" si="1"/>
        <v>4.8000000000000001E-2</v>
      </c>
    </row>
    <row r="13" spans="1:11" x14ac:dyDescent="0.25">
      <c r="B13" s="5"/>
      <c r="C13" s="4" t="str">
        <f>_xlfn.XLOOKUP(B13,Table_0[Vare],Table_0[CO2/kg]," ")</f>
        <v xml:space="preserve"> </v>
      </c>
      <c r="D13" s="4"/>
      <c r="E13" s="6">
        <f t="shared" si="0"/>
        <v>0</v>
      </c>
      <c r="H13" s="5" t="s">
        <v>61</v>
      </c>
      <c r="I13" s="4">
        <f>_xlfn.XLOOKUP(H13,Table_0[Vare],Table_0[CO2/kg]," ")</f>
        <v>2.2999999999999998</v>
      </c>
      <c r="J13" s="4">
        <v>40</v>
      </c>
      <c r="K13" s="6">
        <f t="shared" si="1"/>
        <v>9.1999999999999998E-2</v>
      </c>
    </row>
    <row r="14" spans="1:11" x14ac:dyDescent="0.25">
      <c r="B14" s="5"/>
      <c r="C14" s="4" t="str">
        <f>_xlfn.XLOOKUP(B14,Table_0[Vare],Table_0[CO2/kg]," ")</f>
        <v xml:space="preserve"> </v>
      </c>
      <c r="D14" s="4"/>
      <c r="E14" s="6">
        <f t="shared" si="0"/>
        <v>0</v>
      </c>
      <c r="H14" s="5"/>
      <c r="I14" s="4" t="str">
        <f>_xlfn.XLOOKUP(H14,Table_0[Vare],Table_0[CO2/kg]," ")</f>
        <v xml:space="preserve"> </v>
      </c>
      <c r="J14" s="4"/>
      <c r="K14" s="6">
        <f t="shared" si="1"/>
        <v>0</v>
      </c>
    </row>
    <row r="15" spans="1:11" x14ac:dyDescent="0.25">
      <c r="B15" s="5"/>
      <c r="C15" s="4" t="str">
        <f>_xlfn.XLOOKUP(B15,Table_0[Vare],Table_0[CO2/kg]," ")</f>
        <v xml:space="preserve"> </v>
      </c>
      <c r="D15" s="4"/>
      <c r="E15" s="6">
        <f t="shared" si="0"/>
        <v>0</v>
      </c>
      <c r="H15" s="5"/>
      <c r="I15" s="4" t="str">
        <f>_xlfn.XLOOKUP(H15,Table_0[Vare],Table_0[CO2/kg]," ")</f>
        <v xml:space="preserve"> </v>
      </c>
      <c r="J15" s="4"/>
      <c r="K15" s="6">
        <f t="shared" si="1"/>
        <v>0</v>
      </c>
    </row>
    <row r="16" spans="1:11" x14ac:dyDescent="0.25">
      <c r="B16" s="5"/>
      <c r="C16" s="4" t="str">
        <f>_xlfn.XLOOKUP(B16,Table_0[Vare],Table_0[CO2/kg]," ")</f>
        <v xml:space="preserve"> </v>
      </c>
      <c r="D16" s="4"/>
      <c r="E16" s="6">
        <f t="shared" si="0"/>
        <v>0</v>
      </c>
      <c r="H16" s="5"/>
      <c r="I16" s="4" t="str">
        <f>_xlfn.XLOOKUP(H16,Table_0[Vare],Table_0[CO2/kg]," ")</f>
        <v xml:space="preserve"> </v>
      </c>
      <c r="J16" s="4"/>
      <c r="K16" s="6">
        <f t="shared" si="1"/>
        <v>0</v>
      </c>
    </row>
    <row r="17" spans="1:11" x14ac:dyDescent="0.25">
      <c r="B17" s="5"/>
      <c r="C17" s="4" t="str">
        <f>_xlfn.XLOOKUP(B17,Table_0[Vare],Table_0[CO2/kg]," ")</f>
        <v xml:space="preserve"> </v>
      </c>
      <c r="D17" s="4"/>
      <c r="E17" s="6">
        <f t="shared" si="0"/>
        <v>0</v>
      </c>
      <c r="H17" s="5"/>
      <c r="I17" s="4" t="str">
        <f>_xlfn.XLOOKUP(H17,Table_0[Vare],Table_0[CO2/kg]," ")</f>
        <v xml:space="preserve"> </v>
      </c>
      <c r="J17" s="4"/>
      <c r="K17" s="6">
        <f t="shared" si="1"/>
        <v>0</v>
      </c>
    </row>
    <row r="18" spans="1:11" x14ac:dyDescent="0.25">
      <c r="B18" s="5"/>
      <c r="C18" s="4" t="str">
        <f>_xlfn.XLOOKUP(B18,Table_0[Vare],Table_0[CO2/kg]," ")</f>
        <v xml:space="preserve"> </v>
      </c>
      <c r="D18" s="4"/>
      <c r="E18" s="6">
        <f t="shared" si="0"/>
        <v>0</v>
      </c>
      <c r="H18" s="5"/>
      <c r="I18" s="4" t="str">
        <f>_xlfn.XLOOKUP(H18,Table_0[Vare],Table_0[CO2/kg]," ")</f>
        <v xml:space="preserve"> </v>
      </c>
      <c r="J18" s="4"/>
      <c r="K18" s="6">
        <f t="shared" si="1"/>
        <v>0</v>
      </c>
    </row>
    <row r="19" spans="1:11" ht="15.75" thickBot="1" x14ac:dyDescent="0.3">
      <c r="B19" s="10"/>
      <c r="C19" s="11" t="str">
        <f>_xlfn.XLOOKUP(B19,Table_0[Vare],Table_0[CO2/kg]," ")</f>
        <v xml:space="preserve"> </v>
      </c>
      <c r="D19" s="11"/>
      <c r="E19" s="12">
        <f t="shared" si="0"/>
        <v>0</v>
      </c>
      <c r="H19" s="10"/>
      <c r="I19" s="11" t="str">
        <f>_xlfn.XLOOKUP(H19,Table_0[Vare],Table_0[CO2/kg]," ")</f>
        <v xml:space="preserve"> </v>
      </c>
      <c r="J19" s="11"/>
      <c r="K19" s="12">
        <f t="shared" si="1"/>
        <v>0</v>
      </c>
    </row>
    <row r="20" spans="1:11" ht="18" customHeight="1" thickBot="1" x14ac:dyDescent="0.3">
      <c r="B20" s="18"/>
      <c r="C20" s="19"/>
      <c r="D20" s="20">
        <f>SUM(D6:D19)</f>
        <v>975</v>
      </c>
      <c r="E20" s="17">
        <f>SUM(E6:E15)</f>
        <v>1.0615000000000001</v>
      </c>
      <c r="H20" s="18"/>
      <c r="I20" s="19"/>
      <c r="J20" s="20">
        <f>SUM(J6:J19)</f>
        <v>1125</v>
      </c>
      <c r="K20" s="17">
        <f>SUM(K6:K15)</f>
        <v>1.5460000000000003</v>
      </c>
    </row>
    <row r="22" spans="1:11" ht="15.75" thickBot="1" x14ac:dyDescent="0.3"/>
    <row r="23" spans="1:11" ht="19.5" thickBot="1" x14ac:dyDescent="0.35">
      <c r="A23" s="3" t="s">
        <v>71</v>
      </c>
      <c r="B23" s="13"/>
      <c r="D23" s="2"/>
      <c r="E23" s="2"/>
      <c r="G23" s="3" t="s">
        <v>71</v>
      </c>
      <c r="H23" s="13"/>
      <c r="J23" s="2"/>
      <c r="K23" s="2"/>
    </row>
    <row r="24" spans="1:11" ht="15.75" thickBot="1" x14ac:dyDescent="0.3">
      <c r="B24" s="2"/>
      <c r="H24" s="2"/>
    </row>
    <row r="25" spans="1:11" ht="15.75" thickBot="1" x14ac:dyDescent="0.3">
      <c r="B25" s="14" t="s">
        <v>72</v>
      </c>
      <c r="C25" s="15" t="s">
        <v>75</v>
      </c>
      <c r="D25" s="15" t="s">
        <v>73</v>
      </c>
      <c r="E25" s="16" t="s">
        <v>74</v>
      </c>
      <c r="H25" s="14" t="s">
        <v>72</v>
      </c>
      <c r="I25" s="15" t="s">
        <v>75</v>
      </c>
      <c r="J25" s="15" t="s">
        <v>73</v>
      </c>
      <c r="K25" s="16" t="s">
        <v>74</v>
      </c>
    </row>
    <row r="26" spans="1:11" x14ac:dyDescent="0.25">
      <c r="B26" s="7"/>
      <c r="C26" s="8" t="str">
        <f>_xlfn.XLOOKUP(B26,Table_0[Vare],Table_0[CO2/kg]," ")</f>
        <v xml:space="preserve"> </v>
      </c>
      <c r="D26" s="8"/>
      <c r="E26" s="9">
        <f>IFERROR((C26/1000)*D26,0)</f>
        <v>0</v>
      </c>
      <c r="H26" s="7"/>
      <c r="I26" s="8" t="str">
        <f>_xlfn.XLOOKUP(H26,Table_0[Vare],Table_0[CO2/kg]," ")</f>
        <v xml:space="preserve"> </v>
      </c>
      <c r="J26" s="8"/>
      <c r="K26" s="9">
        <f>IFERROR((I26/1000)*J26,0)</f>
        <v>0</v>
      </c>
    </row>
    <row r="27" spans="1:11" x14ac:dyDescent="0.25">
      <c r="B27" s="5"/>
      <c r="C27" s="4" t="str">
        <f>_xlfn.XLOOKUP(B27,Table_0[Vare],Table_0[CO2/kg]," ")</f>
        <v xml:space="preserve"> </v>
      </c>
      <c r="D27" s="4"/>
      <c r="E27" s="6">
        <f t="shared" ref="E27:E39" si="2">IFERROR((C27/1000)*D27,0)</f>
        <v>0</v>
      </c>
      <c r="H27" s="5"/>
      <c r="I27" s="4" t="str">
        <f>_xlfn.XLOOKUP(H27,Table_0[Vare],Table_0[CO2/kg]," ")</f>
        <v xml:space="preserve"> </v>
      </c>
      <c r="J27" s="4"/>
      <c r="K27" s="6">
        <f t="shared" ref="K27:K39" si="3">IFERROR((I27/1000)*J27,0)</f>
        <v>0</v>
      </c>
    </row>
    <row r="28" spans="1:11" x14ac:dyDescent="0.25">
      <c r="B28" s="5"/>
      <c r="C28" s="4" t="str">
        <f>_xlfn.XLOOKUP(B28,Table_0[Vare],Table_0[CO2/kg]," ")</f>
        <v xml:space="preserve"> </v>
      </c>
      <c r="D28" s="4"/>
      <c r="E28" s="6">
        <f t="shared" si="2"/>
        <v>0</v>
      </c>
      <c r="H28" s="5"/>
      <c r="I28" s="4" t="str">
        <f>_xlfn.XLOOKUP(H28,Table_0[Vare],Table_0[CO2/kg]," ")</f>
        <v xml:space="preserve"> </v>
      </c>
      <c r="J28" s="4"/>
      <c r="K28" s="6">
        <f t="shared" si="3"/>
        <v>0</v>
      </c>
    </row>
    <row r="29" spans="1:11" x14ac:dyDescent="0.25">
      <c r="B29" s="5"/>
      <c r="C29" s="4" t="str">
        <f>_xlfn.XLOOKUP(B29,Table_0[Vare],Table_0[CO2/kg]," ")</f>
        <v xml:space="preserve"> </v>
      </c>
      <c r="D29" s="4"/>
      <c r="E29" s="6">
        <f t="shared" si="2"/>
        <v>0</v>
      </c>
      <c r="H29" s="5"/>
      <c r="I29" s="4" t="str">
        <f>_xlfn.XLOOKUP(H29,Table_0[Vare],Table_0[CO2/kg]," ")</f>
        <v xml:space="preserve"> </v>
      </c>
      <c r="J29" s="4"/>
      <c r="K29" s="6">
        <f t="shared" si="3"/>
        <v>0</v>
      </c>
    </row>
    <row r="30" spans="1:11" x14ac:dyDescent="0.25">
      <c r="B30" s="5"/>
      <c r="C30" s="4" t="str">
        <f>_xlfn.XLOOKUP(B30,Table_0[Vare],Table_0[CO2/kg]," ")</f>
        <v xml:space="preserve"> </v>
      </c>
      <c r="D30" s="4"/>
      <c r="E30" s="6">
        <f t="shared" si="2"/>
        <v>0</v>
      </c>
      <c r="H30" s="5"/>
      <c r="I30" s="4" t="str">
        <f>_xlfn.XLOOKUP(H30,Table_0[Vare],Table_0[CO2/kg]," ")</f>
        <v xml:space="preserve"> </v>
      </c>
      <c r="J30" s="4"/>
      <c r="K30" s="6">
        <f t="shared" si="3"/>
        <v>0</v>
      </c>
    </row>
    <row r="31" spans="1:11" x14ac:dyDescent="0.25">
      <c r="B31" s="5"/>
      <c r="C31" s="4" t="str">
        <f>_xlfn.XLOOKUP(B31,Table_0[Vare],Table_0[CO2/kg]," ")</f>
        <v xml:space="preserve"> </v>
      </c>
      <c r="D31" s="4"/>
      <c r="E31" s="6">
        <f t="shared" si="2"/>
        <v>0</v>
      </c>
      <c r="H31" s="5"/>
      <c r="I31" s="4" t="str">
        <f>_xlfn.XLOOKUP(H31,Table_0[Vare],Table_0[CO2/kg]," ")</f>
        <v xml:space="preserve"> </v>
      </c>
      <c r="J31" s="4"/>
      <c r="K31" s="6">
        <f t="shared" si="3"/>
        <v>0</v>
      </c>
    </row>
    <row r="32" spans="1:11" x14ac:dyDescent="0.25">
      <c r="B32" s="5"/>
      <c r="C32" s="4" t="str">
        <f>_xlfn.XLOOKUP(B32,Table_0[Vare],Table_0[CO2/kg]," ")</f>
        <v xml:space="preserve"> </v>
      </c>
      <c r="D32" s="4"/>
      <c r="E32" s="6">
        <f t="shared" si="2"/>
        <v>0</v>
      </c>
      <c r="H32" s="5"/>
      <c r="I32" s="4" t="str">
        <f>_xlfn.XLOOKUP(H32,Table_0[Vare],Table_0[CO2/kg]," ")</f>
        <v xml:space="preserve"> </v>
      </c>
      <c r="J32" s="4"/>
      <c r="K32" s="6">
        <f t="shared" si="3"/>
        <v>0</v>
      </c>
    </row>
    <row r="33" spans="2:11" x14ac:dyDescent="0.25">
      <c r="B33" s="5"/>
      <c r="C33" s="4" t="str">
        <f>_xlfn.XLOOKUP(B33,Table_0[Vare],Table_0[CO2/kg]," ")</f>
        <v xml:space="preserve"> </v>
      </c>
      <c r="D33" s="4"/>
      <c r="E33" s="6">
        <f t="shared" si="2"/>
        <v>0</v>
      </c>
      <c r="H33" s="5"/>
      <c r="I33" s="4" t="str">
        <f>_xlfn.XLOOKUP(H33,Table_0[Vare],Table_0[CO2/kg]," ")</f>
        <v xml:space="preserve"> </v>
      </c>
      <c r="J33" s="4"/>
      <c r="K33" s="6">
        <f t="shared" si="3"/>
        <v>0</v>
      </c>
    </row>
    <row r="34" spans="2:11" x14ac:dyDescent="0.25">
      <c r="B34" s="5"/>
      <c r="C34" s="4" t="str">
        <f>_xlfn.XLOOKUP(B34,Table_0[Vare],Table_0[CO2/kg]," ")</f>
        <v xml:space="preserve"> </v>
      </c>
      <c r="D34" s="4"/>
      <c r="E34" s="6">
        <f t="shared" si="2"/>
        <v>0</v>
      </c>
      <c r="H34" s="5"/>
      <c r="I34" s="4" t="str">
        <f>_xlfn.XLOOKUP(H34,Table_0[Vare],Table_0[CO2/kg]," ")</f>
        <v xml:space="preserve"> </v>
      </c>
      <c r="J34" s="4"/>
      <c r="K34" s="6">
        <f t="shared" si="3"/>
        <v>0</v>
      </c>
    </row>
    <row r="35" spans="2:11" x14ac:dyDescent="0.25">
      <c r="B35" s="5"/>
      <c r="C35" s="4" t="str">
        <f>_xlfn.XLOOKUP(B35,Table_0[Vare],Table_0[CO2/kg]," ")</f>
        <v xml:space="preserve"> </v>
      </c>
      <c r="D35" s="4"/>
      <c r="E35" s="6">
        <f t="shared" si="2"/>
        <v>0</v>
      </c>
      <c r="H35" s="5"/>
      <c r="I35" s="4" t="str">
        <f>_xlfn.XLOOKUP(H35,Table_0[Vare],Table_0[CO2/kg]," ")</f>
        <v xml:space="preserve"> </v>
      </c>
      <c r="J35" s="4"/>
      <c r="K35" s="6">
        <f t="shared" si="3"/>
        <v>0</v>
      </c>
    </row>
    <row r="36" spans="2:11" x14ac:dyDescent="0.25">
      <c r="B36" s="5"/>
      <c r="C36" s="4" t="str">
        <f>_xlfn.XLOOKUP(B36,Table_0[Vare],Table_0[CO2/kg]," ")</f>
        <v xml:space="preserve"> </v>
      </c>
      <c r="D36" s="4"/>
      <c r="E36" s="6">
        <f t="shared" si="2"/>
        <v>0</v>
      </c>
      <c r="H36" s="5"/>
      <c r="I36" s="4" t="str">
        <f>_xlfn.XLOOKUP(H36,Table_0[Vare],Table_0[CO2/kg]," ")</f>
        <v xml:space="preserve"> </v>
      </c>
      <c r="J36" s="4"/>
      <c r="K36" s="6">
        <f t="shared" si="3"/>
        <v>0</v>
      </c>
    </row>
    <row r="37" spans="2:11" x14ac:dyDescent="0.25">
      <c r="B37" s="5"/>
      <c r="C37" s="4" t="str">
        <f>_xlfn.XLOOKUP(B37,Table_0[Vare],Table_0[CO2/kg]," ")</f>
        <v xml:space="preserve"> </v>
      </c>
      <c r="D37" s="4"/>
      <c r="E37" s="6">
        <f t="shared" si="2"/>
        <v>0</v>
      </c>
      <c r="H37" s="5"/>
      <c r="I37" s="4" t="str">
        <f>_xlfn.XLOOKUP(H37,Table_0[Vare],Table_0[CO2/kg]," ")</f>
        <v xml:space="preserve"> </v>
      </c>
      <c r="J37" s="4"/>
      <c r="K37" s="6">
        <f t="shared" si="3"/>
        <v>0</v>
      </c>
    </row>
    <row r="38" spans="2:11" x14ac:dyDescent="0.25">
      <c r="B38" s="5"/>
      <c r="C38" s="4" t="str">
        <f>_xlfn.XLOOKUP(B38,Table_0[Vare],Table_0[CO2/kg]," ")</f>
        <v xml:space="preserve"> </v>
      </c>
      <c r="D38" s="4"/>
      <c r="E38" s="6">
        <f t="shared" si="2"/>
        <v>0</v>
      </c>
      <c r="H38" s="5"/>
      <c r="I38" s="4" t="str">
        <f>_xlfn.XLOOKUP(H38,Table_0[Vare],Table_0[CO2/kg]," ")</f>
        <v xml:space="preserve"> </v>
      </c>
      <c r="J38" s="4"/>
      <c r="K38" s="6">
        <f t="shared" si="3"/>
        <v>0</v>
      </c>
    </row>
    <row r="39" spans="2:11" ht="15.75" thickBot="1" x14ac:dyDescent="0.3">
      <c r="B39" s="10"/>
      <c r="C39" s="11" t="str">
        <f>_xlfn.XLOOKUP(B39,Table_0[Vare],Table_0[CO2/kg]," ")</f>
        <v xml:space="preserve"> </v>
      </c>
      <c r="D39" s="11"/>
      <c r="E39" s="12">
        <f t="shared" si="2"/>
        <v>0</v>
      </c>
      <c r="H39" s="10"/>
      <c r="I39" s="11" t="str">
        <f>_xlfn.XLOOKUP(H39,Table_0[Vare],Table_0[CO2/kg]," ")</f>
        <v xml:space="preserve"> </v>
      </c>
      <c r="J39" s="11"/>
      <c r="K39" s="12">
        <f t="shared" si="3"/>
        <v>0</v>
      </c>
    </row>
    <row r="40" spans="2:11" ht="16.5" thickBot="1" x14ac:dyDescent="0.3">
      <c r="B40" s="18"/>
      <c r="C40" s="19"/>
      <c r="D40" s="20">
        <f>SUM(D26:D39)</f>
        <v>0</v>
      </c>
      <c r="E40" s="17">
        <f>SUM(E26:E35)</f>
        <v>0</v>
      </c>
      <c r="H40" s="18"/>
      <c r="I40" s="19"/>
      <c r="J40" s="20">
        <f>SUM(J26:J39)</f>
        <v>0</v>
      </c>
      <c r="K40" s="17">
        <f>SUM(K26:K35)</f>
        <v>0</v>
      </c>
    </row>
  </sheetData>
  <conditionalFormatting sqref="B6:B19">
    <cfRule type="containsBlanks" priority="24">
      <formula>LEN(TRIM(B6))=0</formula>
    </cfRule>
  </conditionalFormatting>
  <conditionalFormatting sqref="E6:E20">
    <cfRule type="containsErrors" dxfId="25" priority="23">
      <formula>ISERROR(E6)</formula>
    </cfRule>
  </conditionalFormatting>
  <conditionalFormatting sqref="D6:D19">
    <cfRule type="notContainsBlanks" dxfId="24" priority="22">
      <formula>LEN(TRIM(D6))&gt;0</formula>
    </cfRule>
  </conditionalFormatting>
  <conditionalFormatting sqref="C20">
    <cfRule type="notContainsBlanks" dxfId="23" priority="21">
      <formula>LEN(TRIM(C20))&gt;0</formula>
    </cfRule>
  </conditionalFormatting>
  <conditionalFormatting sqref="D20">
    <cfRule type="notContainsBlanks" dxfId="22" priority="20">
      <formula>LEN(TRIM(D20))&gt;0</formula>
    </cfRule>
  </conditionalFormatting>
  <conditionalFormatting sqref="E20">
    <cfRule type="notContainsBlanks" dxfId="21" priority="25">
      <formula>LEN(TRIM(E20))&gt;0</formula>
    </cfRule>
  </conditionalFormatting>
  <conditionalFormatting sqref="H6:H19">
    <cfRule type="containsBlanks" priority="17">
      <formula>LEN(TRIM(H6))=0</formula>
    </cfRule>
  </conditionalFormatting>
  <conditionalFormatting sqref="K6:K20">
    <cfRule type="containsErrors" dxfId="20" priority="16">
      <formula>ISERROR(K6)</formula>
    </cfRule>
  </conditionalFormatting>
  <conditionalFormatting sqref="J6:J19">
    <cfRule type="notContainsBlanks" dxfId="19" priority="15">
      <formula>LEN(TRIM(J6))&gt;0</formula>
    </cfRule>
  </conditionalFormatting>
  <conditionalFormatting sqref="I20">
    <cfRule type="notContainsBlanks" dxfId="18" priority="14">
      <formula>LEN(TRIM(I20))&gt;0</formula>
    </cfRule>
  </conditionalFormatting>
  <conditionalFormatting sqref="J20">
    <cfRule type="notContainsBlanks" dxfId="17" priority="13">
      <formula>LEN(TRIM(J20))&gt;0</formula>
    </cfRule>
  </conditionalFormatting>
  <conditionalFormatting sqref="K20">
    <cfRule type="notContainsBlanks" dxfId="16" priority="18">
      <formula>LEN(TRIM(K20))&gt;0</formula>
    </cfRule>
  </conditionalFormatting>
  <conditionalFormatting sqref="B26:B39">
    <cfRule type="containsBlanks" priority="11">
      <formula>LEN(TRIM(B26))=0</formula>
    </cfRule>
  </conditionalFormatting>
  <conditionalFormatting sqref="E26:E40">
    <cfRule type="containsErrors" dxfId="15" priority="10">
      <formula>ISERROR(E26)</formula>
    </cfRule>
  </conditionalFormatting>
  <conditionalFormatting sqref="D26:D39">
    <cfRule type="notContainsBlanks" dxfId="14" priority="9">
      <formula>LEN(TRIM(D26))&gt;0</formula>
    </cfRule>
  </conditionalFormatting>
  <conditionalFormatting sqref="C40">
    <cfRule type="notContainsBlanks" dxfId="13" priority="8">
      <formula>LEN(TRIM(C40))&gt;0</formula>
    </cfRule>
  </conditionalFormatting>
  <conditionalFormatting sqref="D40">
    <cfRule type="notContainsBlanks" dxfId="12" priority="7">
      <formula>LEN(TRIM(D40))&gt;0</formula>
    </cfRule>
  </conditionalFormatting>
  <conditionalFormatting sqref="E40">
    <cfRule type="notContainsBlanks" dxfId="11" priority="12">
      <formula>LEN(TRIM(E40))&gt;0</formula>
    </cfRule>
  </conditionalFormatting>
  <conditionalFormatting sqref="H26:H39">
    <cfRule type="containsBlanks" priority="5">
      <formula>LEN(TRIM(H26))=0</formula>
    </cfRule>
  </conditionalFormatting>
  <conditionalFormatting sqref="K26:K40">
    <cfRule type="containsErrors" dxfId="10" priority="4">
      <formula>ISERROR(K26)</formula>
    </cfRule>
  </conditionalFormatting>
  <conditionalFormatting sqref="J26:J39">
    <cfRule type="notContainsBlanks" dxfId="9" priority="3">
      <formula>LEN(TRIM(J26))&gt;0</formula>
    </cfRule>
  </conditionalFormatting>
  <conditionalFormatting sqref="I40">
    <cfRule type="notContainsBlanks" dxfId="8" priority="2">
      <formula>LEN(TRIM(I40))&gt;0</formula>
    </cfRule>
  </conditionalFormatting>
  <conditionalFormatting sqref="J40">
    <cfRule type="notContainsBlanks" dxfId="7" priority="1">
      <formula>LEN(TRIM(J40))&gt;0</formula>
    </cfRule>
  </conditionalFormatting>
  <conditionalFormatting sqref="K40">
    <cfRule type="notContainsBlanks" dxfId="6" priority="6">
      <formula>LEN(TRIM(K40))&gt;0</formula>
    </cfRule>
  </conditionalFormatting>
  <dataValidations count="1">
    <dataValidation type="whole" allowBlank="1" showInputMessage="1" showErrorMessage="1" errorTitle="Feil input" error="Utrening umulig på grunn av ugydlig input._x000a_Har du passet på at:_x000a_- Mengden er oppgitt i gram_x000a_- Det ikke er brukt desimaler_x000a_- Det ikke er brukt bokstaver " sqref="D6:D19 J6:J19 D26:D39 J26:J39" xr:uid="{FF4286C9-3C1A-4B31-9A4B-E0C2FAFCED0F}">
      <formula1>0</formula1>
      <formula2>100000000000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14627F-D1FF-4968-8C79-EB909F0D68FB}">
          <x14:formula1>
            <xm:f>OFFSET(Datagrunnlag!$B$3,0,0,COUNTA(Datagrunnlag!$B$3:$B$100))</xm:f>
          </x14:formula1>
          <xm:sqref>B6:B19 H6:H19 B26:B39 H26:H39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4B850-4763-4822-861C-25E02DF6CA71}">
  <dimension ref="C2:F31"/>
  <sheetViews>
    <sheetView zoomScale="85" workbookViewId="0">
      <selection activeCell="J22" sqref="J22"/>
    </sheetView>
  </sheetViews>
  <sheetFormatPr baseColWidth="10" defaultRowHeight="15" x14ac:dyDescent="0.25"/>
  <cols>
    <col min="3" max="3" width="15.7109375" bestFit="1" customWidth="1"/>
    <col min="4" max="4" width="18.7109375" customWidth="1"/>
    <col min="5" max="5" width="20" customWidth="1"/>
    <col min="6" max="6" width="23.28515625" bestFit="1" customWidth="1"/>
  </cols>
  <sheetData>
    <row r="2" spans="3:6" ht="15.75" thickBot="1" x14ac:dyDescent="0.3"/>
    <row r="3" spans="3:6" ht="17.45" customHeight="1" x14ac:dyDescent="0.25">
      <c r="C3" s="24" t="s">
        <v>77</v>
      </c>
      <c r="D3" s="25"/>
      <c r="E3" s="25"/>
      <c r="F3" s="26"/>
    </row>
    <row r="4" spans="3:6" ht="15.75" thickBot="1" x14ac:dyDescent="0.3">
      <c r="C4" s="27"/>
      <c r="D4" s="28"/>
      <c r="E4" s="28"/>
      <c r="F4" s="29"/>
    </row>
    <row r="5" spans="3:6" ht="15.75" thickBot="1" x14ac:dyDescent="0.3">
      <c r="C5" s="21" t="s">
        <v>72</v>
      </c>
      <c r="D5" s="22" t="s">
        <v>75</v>
      </c>
      <c r="E5" s="22" t="s">
        <v>78</v>
      </c>
      <c r="F5" s="23" t="s">
        <v>74</v>
      </c>
    </row>
    <row r="6" spans="3:6" x14ac:dyDescent="0.25">
      <c r="C6" s="7" t="s">
        <v>33</v>
      </c>
      <c r="D6" s="8">
        <f>_xlfn.XLOOKUP(C6,Table_0[Vare],Table_0[CO2/kg]," ")</f>
        <v>1.3</v>
      </c>
      <c r="E6" s="8">
        <v>20</v>
      </c>
      <c r="F6" s="9">
        <f>IFERROR(D6*E6,0)</f>
        <v>26</v>
      </c>
    </row>
    <row r="7" spans="3:6" x14ac:dyDescent="0.25">
      <c r="C7" s="5" t="s">
        <v>42</v>
      </c>
      <c r="D7" s="4">
        <f>_xlfn.XLOOKUP(C7,Table_0[Vare],Table_0[CO2/kg]," ")</f>
        <v>1.3</v>
      </c>
      <c r="E7" s="4">
        <v>7</v>
      </c>
      <c r="F7" s="9">
        <f t="shared" ref="F7:F13" si="0">IFERROR(D7*E7,0)</f>
        <v>9.1</v>
      </c>
    </row>
    <row r="8" spans="3:6" x14ac:dyDescent="0.25">
      <c r="C8" s="5" t="s">
        <v>45</v>
      </c>
      <c r="D8" s="4">
        <f>_xlfn.XLOOKUP(C8,Table_0[Vare],Table_0[CO2/kg]," ")</f>
        <v>1.2</v>
      </c>
      <c r="E8" s="4">
        <v>5.6</v>
      </c>
      <c r="F8" s="9">
        <f t="shared" si="0"/>
        <v>6.72</v>
      </c>
    </row>
    <row r="9" spans="3:6" x14ac:dyDescent="0.25">
      <c r="C9" s="5" t="s">
        <v>24</v>
      </c>
      <c r="D9" s="4">
        <f>_xlfn.XLOOKUP(C9,Table_0[Vare],Table_0[CO2/kg]," ")</f>
        <v>0.2</v>
      </c>
      <c r="E9" s="4">
        <v>2.5</v>
      </c>
      <c r="F9" s="9">
        <f t="shared" si="0"/>
        <v>0.5</v>
      </c>
    </row>
    <row r="10" spans="3:6" x14ac:dyDescent="0.25">
      <c r="C10" s="5" t="s">
        <v>22</v>
      </c>
      <c r="D10" s="4">
        <f>_xlfn.XLOOKUP(C10,Table_0[Vare],Table_0[CO2/kg]," ")</f>
        <v>0.6</v>
      </c>
      <c r="E10" s="4">
        <v>4</v>
      </c>
      <c r="F10" s="9">
        <f t="shared" si="0"/>
        <v>2.4</v>
      </c>
    </row>
    <row r="11" spans="3:6" x14ac:dyDescent="0.25">
      <c r="C11" s="5" t="s">
        <v>30</v>
      </c>
      <c r="D11" s="4">
        <f>_xlfn.XLOOKUP(C11,Table_0[Vare],Table_0[CO2/kg]," ")</f>
        <v>1.3</v>
      </c>
      <c r="E11" s="4">
        <v>10</v>
      </c>
      <c r="F11" s="9">
        <f t="shared" si="0"/>
        <v>13</v>
      </c>
    </row>
    <row r="12" spans="3:6" x14ac:dyDescent="0.25">
      <c r="C12" s="5"/>
      <c r="D12" s="4" t="str">
        <f>_xlfn.XLOOKUP(C12,Table_0[Vare],Table_0[CO2/kg]," ")</f>
        <v xml:space="preserve"> </v>
      </c>
      <c r="E12" s="4"/>
      <c r="F12" s="9">
        <f t="shared" si="0"/>
        <v>0</v>
      </c>
    </row>
    <row r="13" spans="3:6" x14ac:dyDescent="0.25">
      <c r="C13" s="5"/>
      <c r="D13" s="4" t="str">
        <f>_xlfn.XLOOKUP(C13,Table_0[Vare],Table_0[CO2/kg]," ")</f>
        <v xml:space="preserve"> </v>
      </c>
      <c r="E13" s="4"/>
      <c r="F13" s="9">
        <f t="shared" si="0"/>
        <v>0</v>
      </c>
    </row>
    <row r="14" spans="3:6" x14ac:dyDescent="0.25">
      <c r="C14" s="5"/>
      <c r="D14" s="4" t="str">
        <f>_xlfn.XLOOKUP(C14,Table_0[Vare],Table_0[CO2/kg]," ")</f>
        <v xml:space="preserve"> </v>
      </c>
      <c r="E14" s="4"/>
      <c r="F14" s="9">
        <f t="shared" ref="F14:F30" si="1">IFERROR(D14*E14,0)</f>
        <v>0</v>
      </c>
    </row>
    <row r="15" spans="3:6" x14ac:dyDescent="0.25">
      <c r="C15" s="5"/>
      <c r="D15" s="4" t="str">
        <f>_xlfn.XLOOKUP(C15,Table_0[Vare],Table_0[CO2/kg]," ")</f>
        <v xml:space="preserve"> </v>
      </c>
      <c r="E15" s="4"/>
      <c r="F15" s="9">
        <f t="shared" si="1"/>
        <v>0</v>
      </c>
    </row>
    <row r="16" spans="3:6" x14ac:dyDescent="0.25">
      <c r="C16" s="5"/>
      <c r="D16" s="4" t="str">
        <f>_xlfn.XLOOKUP(C16,Table_0[Vare],Table_0[CO2/kg]," ")</f>
        <v xml:space="preserve"> </v>
      </c>
      <c r="E16" s="4"/>
      <c r="F16" s="9">
        <f t="shared" si="1"/>
        <v>0</v>
      </c>
    </row>
    <row r="17" spans="3:6" x14ac:dyDescent="0.25">
      <c r="C17" s="5"/>
      <c r="D17" s="4" t="str">
        <f>_xlfn.XLOOKUP(C17,Table_0[Vare],Table_0[CO2/kg]," ")</f>
        <v xml:space="preserve"> </v>
      </c>
      <c r="E17" s="4"/>
      <c r="F17" s="9">
        <f t="shared" si="1"/>
        <v>0</v>
      </c>
    </row>
    <row r="18" spans="3:6" x14ac:dyDescent="0.25">
      <c r="C18" s="5"/>
      <c r="D18" s="4" t="str">
        <f>_xlfn.XLOOKUP(C18,Table_0[Vare],Table_0[CO2/kg]," ")</f>
        <v xml:space="preserve"> </v>
      </c>
      <c r="E18" s="4"/>
      <c r="F18" s="9">
        <f t="shared" si="1"/>
        <v>0</v>
      </c>
    </row>
    <row r="19" spans="3:6" x14ac:dyDescent="0.25">
      <c r="C19" s="5"/>
      <c r="D19" s="4" t="str">
        <f>_xlfn.XLOOKUP(C19,Table_0[Vare],Table_0[CO2/kg]," ")</f>
        <v xml:space="preserve"> </v>
      </c>
      <c r="E19" s="4"/>
      <c r="F19" s="9">
        <f t="shared" si="1"/>
        <v>0</v>
      </c>
    </row>
    <row r="20" spans="3:6" x14ac:dyDescent="0.25">
      <c r="C20" s="5"/>
      <c r="D20" s="4" t="str">
        <f>_xlfn.XLOOKUP(C20,Table_0[Vare],Table_0[CO2/kg]," ")</f>
        <v xml:space="preserve"> </v>
      </c>
      <c r="E20" s="4"/>
      <c r="F20" s="9">
        <f t="shared" si="1"/>
        <v>0</v>
      </c>
    </row>
    <row r="21" spans="3:6" x14ac:dyDescent="0.25">
      <c r="C21" s="5"/>
      <c r="D21" s="4" t="str">
        <f>_xlfn.XLOOKUP(C21,Table_0[Vare],Table_0[CO2/kg]," ")</f>
        <v xml:space="preserve"> </v>
      </c>
      <c r="E21" s="4"/>
      <c r="F21" s="9">
        <f t="shared" si="1"/>
        <v>0</v>
      </c>
    </row>
    <row r="22" spans="3:6" x14ac:dyDescent="0.25">
      <c r="C22" s="5"/>
      <c r="D22" s="4" t="str">
        <f>_xlfn.XLOOKUP(C22,Table_0[Vare],Table_0[CO2/kg]," ")</f>
        <v xml:space="preserve"> </v>
      </c>
      <c r="E22" s="4"/>
      <c r="F22" s="9">
        <f t="shared" si="1"/>
        <v>0</v>
      </c>
    </row>
    <row r="23" spans="3:6" x14ac:dyDescent="0.25">
      <c r="C23" s="5"/>
      <c r="D23" s="4" t="str">
        <f>_xlfn.XLOOKUP(C23,Table_0[Vare],Table_0[CO2/kg]," ")</f>
        <v xml:space="preserve"> </v>
      </c>
      <c r="E23" s="4"/>
      <c r="F23" s="9">
        <f t="shared" si="1"/>
        <v>0</v>
      </c>
    </row>
    <row r="24" spans="3:6" x14ac:dyDescent="0.25">
      <c r="C24" s="5"/>
      <c r="D24" s="4" t="str">
        <f>_xlfn.XLOOKUP(C24,Table_0[Vare],Table_0[CO2/kg]," ")</f>
        <v xml:space="preserve"> </v>
      </c>
      <c r="E24" s="4"/>
      <c r="F24" s="9">
        <f t="shared" si="1"/>
        <v>0</v>
      </c>
    </row>
    <row r="25" spans="3:6" x14ac:dyDescent="0.25">
      <c r="C25" s="5"/>
      <c r="D25" s="4" t="str">
        <f>_xlfn.XLOOKUP(C25,Table_0[Vare],Table_0[CO2/kg]," ")</f>
        <v xml:space="preserve"> </v>
      </c>
      <c r="E25" s="4"/>
      <c r="F25" s="9">
        <f t="shared" si="1"/>
        <v>0</v>
      </c>
    </row>
    <row r="26" spans="3:6" x14ac:dyDescent="0.25">
      <c r="C26" s="5"/>
      <c r="D26" s="4" t="str">
        <f>_xlfn.XLOOKUP(C26,Table_0[Vare],Table_0[CO2/kg]," ")</f>
        <v xml:space="preserve"> </v>
      </c>
      <c r="E26" s="4"/>
      <c r="F26" s="9">
        <f t="shared" si="1"/>
        <v>0</v>
      </c>
    </row>
    <row r="27" spans="3:6" x14ac:dyDescent="0.25">
      <c r="C27" s="5"/>
      <c r="D27" s="4" t="str">
        <f>_xlfn.XLOOKUP(C27,Table_0[Vare],Table_0[CO2/kg]," ")</f>
        <v xml:space="preserve"> </v>
      </c>
      <c r="E27" s="4"/>
      <c r="F27" s="9">
        <f t="shared" si="1"/>
        <v>0</v>
      </c>
    </row>
    <row r="28" spans="3:6" x14ac:dyDescent="0.25">
      <c r="C28" s="5"/>
      <c r="D28" s="4" t="str">
        <f>_xlfn.XLOOKUP(C28,Table_0[Vare],Table_0[CO2/kg]," ")</f>
        <v xml:space="preserve"> </v>
      </c>
      <c r="E28" s="4"/>
      <c r="F28" s="9">
        <f t="shared" si="1"/>
        <v>0</v>
      </c>
    </row>
    <row r="29" spans="3:6" x14ac:dyDescent="0.25">
      <c r="C29" s="5"/>
      <c r="D29" s="4" t="str">
        <f>_xlfn.XLOOKUP(C29,Table_0[Vare],Table_0[CO2/kg]," ")</f>
        <v xml:space="preserve"> </v>
      </c>
      <c r="E29" s="4"/>
      <c r="F29" s="9">
        <f t="shared" si="1"/>
        <v>0</v>
      </c>
    </row>
    <row r="30" spans="3:6" ht="15.75" thickBot="1" x14ac:dyDescent="0.3">
      <c r="C30" s="5"/>
      <c r="D30" s="4" t="str">
        <f>_xlfn.XLOOKUP(C30,Table_0[Vare],Table_0[CO2/kg]," ")</f>
        <v xml:space="preserve"> </v>
      </c>
      <c r="E30" s="4"/>
      <c r="F30" s="9">
        <f t="shared" si="1"/>
        <v>0</v>
      </c>
    </row>
    <row r="31" spans="3:6" ht="16.5" thickBot="1" x14ac:dyDescent="0.3">
      <c r="C31" s="18"/>
      <c r="D31" s="19"/>
      <c r="E31" s="20">
        <f>SUM(E6:E19)</f>
        <v>49.1</v>
      </c>
      <c r="F31" s="17">
        <f>SUM(F6:F15)</f>
        <v>57.72</v>
      </c>
    </row>
  </sheetData>
  <mergeCells count="1">
    <mergeCell ref="C3:F4"/>
  </mergeCells>
  <conditionalFormatting sqref="C6:C30">
    <cfRule type="containsBlanks" priority="5">
      <formula>LEN(TRIM(C6))=0</formula>
    </cfRule>
  </conditionalFormatting>
  <conditionalFormatting sqref="F6:F31">
    <cfRule type="containsErrors" dxfId="5" priority="4">
      <formula>ISERROR(F6)</formula>
    </cfRule>
  </conditionalFormatting>
  <conditionalFormatting sqref="E6:E31">
    <cfRule type="notContainsBlanks" dxfId="4" priority="9">
      <formula>LEN(TRIM(E6))&gt;0</formula>
    </cfRule>
  </conditionalFormatting>
  <conditionalFormatting sqref="D31">
    <cfRule type="notContainsBlanks" dxfId="3" priority="2">
      <formula>LEN(TRIM(D31))&gt;0</formula>
    </cfRule>
  </conditionalFormatting>
  <conditionalFormatting sqref="F31">
    <cfRule type="notContainsBlanks" dxfId="2" priority="7">
      <formula>LEN(TRIM(F31))&gt;0</formula>
    </cfRule>
  </conditionalFormatting>
  <dataValidations count="1">
    <dataValidation type="decimal" allowBlank="1" showInputMessage="1" showErrorMessage="1" errorTitle="Feil input" error="Utrening umulig på grunn av ugydlig input._x000a_Har du passet på at:_x000a_- Mengden er oppgitt i gram_x000a_- Det ikke er brukt desimaler_x000a_- Det ikke er brukt bokstaver " sqref="E6:E30" xr:uid="{617FDBC8-2645-440A-ABDA-597444C52CA5}">
      <formula1>0</formula1>
      <formula2>100000000000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899C81-AFB7-4231-8689-639C6758FEFC}">
          <x14:formula1>
            <xm:f>OFFSET(Datagrunnlag!$B$3,0,0,COUNTA(Datagrunnlag!$B$3:$B$100))</xm:f>
          </x14:formula1>
          <xm:sqref>C6:C30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ADAA9-11BF-4855-8EE8-01E10F3CFC60}">
  <dimension ref="B2:G56"/>
  <sheetViews>
    <sheetView zoomScale="82" workbookViewId="0">
      <selection activeCell="H9" sqref="H9"/>
    </sheetView>
  </sheetViews>
  <sheetFormatPr baseColWidth="10" defaultRowHeight="15" x14ac:dyDescent="0.25"/>
  <cols>
    <col min="1" max="1" width="22.5703125" bestFit="1" customWidth="1"/>
    <col min="2" max="2" width="30.28515625" customWidth="1"/>
    <col min="3" max="3" width="20.7109375" customWidth="1"/>
    <col min="4" max="4" width="12.5703125" customWidth="1"/>
    <col min="6" max="6" width="19.5703125" customWidth="1"/>
    <col min="7" max="7" width="18.28515625" bestFit="1" customWidth="1"/>
    <col min="8" max="8" width="17.28515625" customWidth="1"/>
    <col min="9" max="9" width="13.7109375" customWidth="1"/>
  </cols>
  <sheetData>
    <row r="2" spans="2:7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2:7" x14ac:dyDescent="0.25">
      <c r="B3" s="1" t="s">
        <v>31</v>
      </c>
      <c r="C3" s="1" t="s">
        <v>9</v>
      </c>
      <c r="D3">
        <v>1.2</v>
      </c>
      <c r="E3">
        <v>0.5</v>
      </c>
      <c r="F3">
        <v>0</v>
      </c>
      <c r="G3">
        <v>0</v>
      </c>
    </row>
    <row r="4" spans="2:7" x14ac:dyDescent="0.25">
      <c r="B4" s="1" t="s">
        <v>60</v>
      </c>
      <c r="C4" s="1" t="s">
        <v>40</v>
      </c>
      <c r="D4">
        <v>1</v>
      </c>
      <c r="E4">
        <v>3</v>
      </c>
      <c r="F4">
        <v>285</v>
      </c>
      <c r="G4">
        <v>0.71</v>
      </c>
    </row>
    <row r="5" spans="2:7" x14ac:dyDescent="0.25">
      <c r="B5" s="1" t="s">
        <v>42</v>
      </c>
      <c r="C5" s="1" t="s">
        <v>9</v>
      </c>
      <c r="D5">
        <v>1.3</v>
      </c>
      <c r="E5">
        <v>1.7</v>
      </c>
      <c r="F5">
        <v>280</v>
      </c>
      <c r="G5">
        <v>0.74</v>
      </c>
    </row>
    <row r="6" spans="2:7" x14ac:dyDescent="0.25">
      <c r="B6" s="1" t="s">
        <v>33</v>
      </c>
      <c r="C6" s="1" t="s">
        <v>23</v>
      </c>
      <c r="D6">
        <v>1.3</v>
      </c>
      <c r="E6">
        <v>2.2999999999999998</v>
      </c>
      <c r="F6">
        <v>285</v>
      </c>
      <c r="G6">
        <v>0.71</v>
      </c>
    </row>
    <row r="7" spans="2:7" x14ac:dyDescent="0.25">
      <c r="B7" s="1" t="s">
        <v>8</v>
      </c>
      <c r="C7" s="1" t="s">
        <v>9</v>
      </c>
      <c r="D7">
        <v>0.7</v>
      </c>
      <c r="E7">
        <v>0.9</v>
      </c>
      <c r="F7">
        <v>280</v>
      </c>
      <c r="G7">
        <v>0.435</v>
      </c>
    </row>
    <row r="8" spans="2:7" x14ac:dyDescent="0.25">
      <c r="B8" s="1" t="s">
        <v>10</v>
      </c>
      <c r="C8" s="1" t="s">
        <v>9</v>
      </c>
      <c r="D8">
        <v>0.4</v>
      </c>
      <c r="E8">
        <v>4.7</v>
      </c>
      <c r="F8">
        <v>237</v>
      </c>
      <c r="G8">
        <v>0.43</v>
      </c>
    </row>
    <row r="9" spans="2:7" x14ac:dyDescent="0.25">
      <c r="B9" s="1" t="s">
        <v>11</v>
      </c>
      <c r="C9" s="1" t="s">
        <v>9</v>
      </c>
      <c r="D9">
        <v>0.7</v>
      </c>
      <c r="E9">
        <v>2.7</v>
      </c>
      <c r="F9">
        <v>237</v>
      </c>
      <c r="G9">
        <v>0.52</v>
      </c>
    </row>
    <row r="10" spans="2:7" x14ac:dyDescent="0.25">
      <c r="B10" s="1" t="s">
        <v>25</v>
      </c>
      <c r="C10" s="1" t="s">
        <v>9</v>
      </c>
      <c r="D10">
        <v>0.4</v>
      </c>
      <c r="E10">
        <v>2.5</v>
      </c>
      <c r="F10">
        <v>272</v>
      </c>
      <c r="G10">
        <v>0.67</v>
      </c>
    </row>
    <row r="11" spans="2:7" x14ac:dyDescent="0.25">
      <c r="B11" s="1" t="s">
        <v>47</v>
      </c>
      <c r="C11" s="1" t="s">
        <v>48</v>
      </c>
      <c r="D11">
        <v>0.9</v>
      </c>
      <c r="E11">
        <v>1.6</v>
      </c>
      <c r="F11">
        <v>272</v>
      </c>
      <c r="G11">
        <v>0.48</v>
      </c>
    </row>
    <row r="12" spans="2:7" x14ac:dyDescent="0.25">
      <c r="B12" s="1" t="s">
        <v>49</v>
      </c>
      <c r="C12" s="1" t="s">
        <v>48</v>
      </c>
      <c r="D12">
        <v>0.8</v>
      </c>
      <c r="E12">
        <v>5.4</v>
      </c>
      <c r="F12">
        <v>237</v>
      </c>
      <c r="G12">
        <v>0.56999999999999995</v>
      </c>
    </row>
    <row r="13" spans="2:7" x14ac:dyDescent="0.25">
      <c r="B13" s="1" t="s">
        <v>62</v>
      </c>
      <c r="C13" s="1" t="s">
        <v>56</v>
      </c>
      <c r="D13">
        <v>0.7</v>
      </c>
      <c r="E13">
        <v>0.8</v>
      </c>
      <c r="F13">
        <v>195</v>
      </c>
      <c r="G13">
        <v>0.41499999999999998</v>
      </c>
    </row>
    <row r="14" spans="2:7" x14ac:dyDescent="0.25">
      <c r="B14" s="1" t="s">
        <v>41</v>
      </c>
      <c r="C14" s="1" t="s">
        <v>23</v>
      </c>
      <c r="D14">
        <v>1.3</v>
      </c>
      <c r="E14">
        <v>1</v>
      </c>
      <c r="F14">
        <v>287</v>
      </c>
      <c r="G14">
        <v>0.63</v>
      </c>
    </row>
    <row r="15" spans="2:7" x14ac:dyDescent="0.25">
      <c r="B15" s="1" t="s">
        <v>58</v>
      </c>
      <c r="C15" s="1" t="s">
        <v>40</v>
      </c>
      <c r="D15">
        <v>1.8</v>
      </c>
      <c r="E15">
        <v>0.6</v>
      </c>
      <c r="F15">
        <v>287</v>
      </c>
      <c r="G15">
        <v>0.51</v>
      </c>
    </row>
    <row r="16" spans="2:7" x14ac:dyDescent="0.25">
      <c r="B16" s="1" t="s">
        <v>22</v>
      </c>
      <c r="C16" s="1" t="s">
        <v>23</v>
      </c>
      <c r="D16">
        <v>0.6</v>
      </c>
      <c r="E16">
        <v>1.2</v>
      </c>
      <c r="F16">
        <v>822</v>
      </c>
      <c r="G16">
        <v>0.82</v>
      </c>
    </row>
    <row r="17" spans="2:7" x14ac:dyDescent="0.25">
      <c r="B17" s="1" t="s">
        <v>34</v>
      </c>
      <c r="C17" s="1" t="s">
        <v>23</v>
      </c>
      <c r="D17">
        <v>1.3</v>
      </c>
      <c r="E17">
        <v>0.6</v>
      </c>
      <c r="F17">
        <v>347</v>
      </c>
      <c r="G17">
        <v>1.96</v>
      </c>
    </row>
    <row r="18" spans="2:7" x14ac:dyDescent="0.25">
      <c r="B18" s="1" t="s">
        <v>35</v>
      </c>
      <c r="C18" s="1" t="s">
        <v>23</v>
      </c>
      <c r="D18">
        <v>0.3</v>
      </c>
      <c r="E18">
        <v>1.4</v>
      </c>
      <c r="F18">
        <v>280</v>
      </c>
      <c r="G18">
        <v>1.52</v>
      </c>
    </row>
    <row r="19" spans="2:7" x14ac:dyDescent="0.25">
      <c r="B19" s="1" t="s">
        <v>55</v>
      </c>
      <c r="C19" s="1" t="s">
        <v>56</v>
      </c>
      <c r="D19">
        <v>0.7</v>
      </c>
      <c r="E19">
        <v>0.4</v>
      </c>
      <c r="F19">
        <v>0</v>
      </c>
    </row>
    <row r="20" spans="2:7" x14ac:dyDescent="0.25">
      <c r="B20" s="1" t="s">
        <v>67</v>
      </c>
      <c r="C20" s="1" t="s">
        <v>64</v>
      </c>
      <c r="D20">
        <v>17</v>
      </c>
      <c r="E20">
        <v>3.8</v>
      </c>
      <c r="F20">
        <v>0</v>
      </c>
      <c r="G20">
        <v>0</v>
      </c>
    </row>
    <row r="21" spans="2:7" x14ac:dyDescent="0.25">
      <c r="B21" s="1" t="s">
        <v>66</v>
      </c>
      <c r="C21" s="1" t="s">
        <v>44</v>
      </c>
      <c r="D21">
        <v>9</v>
      </c>
      <c r="E21">
        <v>3.5</v>
      </c>
      <c r="F21">
        <v>0</v>
      </c>
      <c r="G21">
        <v>0</v>
      </c>
    </row>
    <row r="22" spans="2:7" x14ac:dyDescent="0.25">
      <c r="B22" s="1" t="s">
        <v>18</v>
      </c>
      <c r="C22" s="1" t="s">
        <v>19</v>
      </c>
      <c r="D22">
        <v>0.3</v>
      </c>
      <c r="E22">
        <v>2.4</v>
      </c>
      <c r="F22">
        <v>0</v>
      </c>
      <c r="G22">
        <v>0</v>
      </c>
    </row>
    <row r="23" spans="2:7" x14ac:dyDescent="0.25">
      <c r="B23" s="1" t="s">
        <v>51</v>
      </c>
      <c r="C23" s="1" t="s">
        <v>48</v>
      </c>
      <c r="D23">
        <v>0.8</v>
      </c>
      <c r="E23">
        <v>3.7</v>
      </c>
      <c r="F23">
        <v>235</v>
      </c>
      <c r="G23">
        <v>0.44</v>
      </c>
    </row>
    <row r="24" spans="2:7" x14ac:dyDescent="0.25">
      <c r="B24" s="1" t="s">
        <v>12</v>
      </c>
      <c r="C24" s="1" t="s">
        <v>9</v>
      </c>
      <c r="D24">
        <v>0.3</v>
      </c>
      <c r="E24">
        <v>12</v>
      </c>
      <c r="F24">
        <v>353</v>
      </c>
      <c r="G24">
        <v>0.02</v>
      </c>
    </row>
    <row r="25" spans="2:7" x14ac:dyDescent="0.25">
      <c r="B25" s="1" t="s">
        <v>50</v>
      </c>
      <c r="C25" s="1" t="s">
        <v>48</v>
      </c>
      <c r="D25">
        <v>0.8</v>
      </c>
      <c r="E25">
        <v>10</v>
      </c>
      <c r="F25">
        <v>214</v>
      </c>
      <c r="G25">
        <v>0.04</v>
      </c>
    </row>
    <row r="26" spans="2:7" x14ac:dyDescent="0.25">
      <c r="B26" s="1" t="s">
        <v>37</v>
      </c>
      <c r="C26" s="1" t="s">
        <v>7</v>
      </c>
      <c r="D26">
        <v>3.8</v>
      </c>
      <c r="E26">
        <v>1.6</v>
      </c>
      <c r="F26">
        <v>790</v>
      </c>
      <c r="G26">
        <v>0.6</v>
      </c>
    </row>
    <row r="27" spans="2:7" x14ac:dyDescent="0.25">
      <c r="B27" s="1" t="s">
        <v>24</v>
      </c>
      <c r="C27" s="1" t="s">
        <v>23</v>
      </c>
      <c r="D27">
        <v>0.2</v>
      </c>
      <c r="E27">
        <v>2.7</v>
      </c>
      <c r="F27">
        <v>822</v>
      </c>
      <c r="G27">
        <v>0.82</v>
      </c>
    </row>
    <row r="28" spans="2:7" x14ac:dyDescent="0.25">
      <c r="B28" s="1" t="s">
        <v>13</v>
      </c>
      <c r="C28" s="1" t="s">
        <v>9</v>
      </c>
      <c r="D28">
        <v>0.7</v>
      </c>
      <c r="E28">
        <v>0.6</v>
      </c>
      <c r="F28">
        <v>822</v>
      </c>
      <c r="G28">
        <v>1.8</v>
      </c>
    </row>
    <row r="29" spans="2:7" x14ac:dyDescent="0.25">
      <c r="B29" s="1" t="s">
        <v>14</v>
      </c>
      <c r="C29" s="1" t="s">
        <v>9</v>
      </c>
      <c r="D29">
        <v>0.4</v>
      </c>
      <c r="E29">
        <v>2</v>
      </c>
      <c r="F29">
        <v>514</v>
      </c>
      <c r="G29">
        <v>0.91</v>
      </c>
    </row>
    <row r="30" spans="2:7" x14ac:dyDescent="0.25">
      <c r="B30" s="1" t="s">
        <v>36</v>
      </c>
      <c r="C30" s="1" t="s">
        <v>23</v>
      </c>
      <c r="D30">
        <v>1.2</v>
      </c>
      <c r="E30">
        <v>5.6</v>
      </c>
      <c r="F30">
        <v>0</v>
      </c>
    </row>
    <row r="31" spans="2:7" x14ac:dyDescent="0.25">
      <c r="B31" s="1" t="s">
        <v>63</v>
      </c>
      <c r="C31" s="1" t="s">
        <v>64</v>
      </c>
      <c r="D31">
        <v>3</v>
      </c>
      <c r="E31">
        <v>3</v>
      </c>
      <c r="F31">
        <v>0</v>
      </c>
      <c r="G31">
        <v>0</v>
      </c>
    </row>
    <row r="32" spans="2:7" x14ac:dyDescent="0.25">
      <c r="B32" s="1" t="s">
        <v>29</v>
      </c>
      <c r="C32" s="1" t="s">
        <v>7</v>
      </c>
      <c r="D32">
        <v>5.3</v>
      </c>
      <c r="E32">
        <v>0.3</v>
      </c>
      <c r="F32">
        <v>1782</v>
      </c>
      <c r="G32">
        <v>1.1599999999999999</v>
      </c>
    </row>
    <row r="33" spans="2:7" x14ac:dyDescent="0.25">
      <c r="B33" s="1" t="s">
        <v>57</v>
      </c>
      <c r="C33" s="1" t="s">
        <v>56</v>
      </c>
      <c r="D33">
        <v>0.9</v>
      </c>
      <c r="E33">
        <v>2.1</v>
      </c>
      <c r="F33">
        <v>608</v>
      </c>
      <c r="G33">
        <v>1.23</v>
      </c>
    </row>
    <row r="34" spans="2:7" x14ac:dyDescent="0.25">
      <c r="B34" s="1" t="s">
        <v>15</v>
      </c>
      <c r="C34" s="1" t="s">
        <v>9</v>
      </c>
      <c r="D34">
        <v>0.8</v>
      </c>
      <c r="E34">
        <v>0.7</v>
      </c>
      <c r="F34">
        <v>1000</v>
      </c>
      <c r="G34">
        <v>1.1100000000000001</v>
      </c>
    </row>
    <row r="35" spans="2:7" x14ac:dyDescent="0.25">
      <c r="B35" s="1" t="s">
        <v>16</v>
      </c>
      <c r="C35" s="1" t="s">
        <v>9</v>
      </c>
      <c r="D35">
        <v>0.5</v>
      </c>
      <c r="E35">
        <v>1.9</v>
      </c>
      <c r="F35">
        <v>1020</v>
      </c>
      <c r="G35">
        <v>2.0099999999999998</v>
      </c>
    </row>
    <row r="36" spans="2:7" x14ac:dyDescent="0.25">
      <c r="B36" s="1" t="s">
        <v>26</v>
      </c>
      <c r="C36" s="1" t="s">
        <v>7</v>
      </c>
      <c r="D36">
        <v>1</v>
      </c>
      <c r="E36">
        <v>2.8</v>
      </c>
      <c r="F36">
        <v>1020</v>
      </c>
      <c r="G36">
        <v>2.0099999999999998</v>
      </c>
    </row>
    <row r="37" spans="2:7" x14ac:dyDescent="0.25">
      <c r="B37" s="1" t="s">
        <v>43</v>
      </c>
      <c r="C37" s="1" t="s">
        <v>44</v>
      </c>
      <c r="D37">
        <v>1.2</v>
      </c>
      <c r="E37">
        <v>0.7</v>
      </c>
      <c r="F37">
        <v>922</v>
      </c>
      <c r="G37">
        <v>3.39</v>
      </c>
    </row>
    <row r="38" spans="2:7" x14ac:dyDescent="0.25">
      <c r="B38" s="1" t="s">
        <v>45</v>
      </c>
      <c r="C38" s="1" t="s">
        <v>44</v>
      </c>
      <c r="D38">
        <v>1.2</v>
      </c>
      <c r="E38">
        <v>0.4</v>
      </c>
      <c r="F38">
        <v>1600</v>
      </c>
      <c r="G38">
        <v>3.238</v>
      </c>
    </row>
    <row r="39" spans="2:7" x14ac:dyDescent="0.25">
      <c r="B39" s="1" t="s">
        <v>61</v>
      </c>
      <c r="C39" s="1" t="s">
        <v>23</v>
      </c>
      <c r="D39">
        <v>2.2999999999999998</v>
      </c>
      <c r="E39">
        <v>0.2</v>
      </c>
      <c r="F39">
        <v>1977</v>
      </c>
      <c r="G39">
        <v>3.53</v>
      </c>
    </row>
    <row r="40" spans="2:7" x14ac:dyDescent="0.25">
      <c r="B40" s="1" t="s">
        <v>52</v>
      </c>
      <c r="C40" s="1" t="s">
        <v>53</v>
      </c>
      <c r="D40">
        <v>1.3</v>
      </c>
      <c r="E40">
        <v>0.2</v>
      </c>
      <c r="F40">
        <v>1300</v>
      </c>
      <c r="G40">
        <v>3.05</v>
      </c>
    </row>
    <row r="41" spans="2:7" x14ac:dyDescent="0.25">
      <c r="B41" s="1" t="s">
        <v>20</v>
      </c>
      <c r="C41" s="1" t="s">
        <v>19</v>
      </c>
      <c r="D41">
        <v>0.6</v>
      </c>
      <c r="E41">
        <v>0.2</v>
      </c>
      <c r="F41">
        <v>2536</v>
      </c>
      <c r="G41">
        <v>4.0199999999999996</v>
      </c>
    </row>
    <row r="42" spans="2:7" x14ac:dyDescent="0.25">
      <c r="B42" s="1" t="s">
        <v>21</v>
      </c>
      <c r="C42" s="1" t="s">
        <v>19</v>
      </c>
      <c r="D42">
        <v>0.4</v>
      </c>
      <c r="E42">
        <v>0.1</v>
      </c>
      <c r="F42">
        <v>2364</v>
      </c>
      <c r="G42">
        <v>4.8499999999999996</v>
      </c>
    </row>
    <row r="43" spans="2:7" x14ac:dyDescent="0.25">
      <c r="B43" s="1" t="s">
        <v>46</v>
      </c>
      <c r="C43" s="1" t="s">
        <v>23</v>
      </c>
      <c r="D43">
        <v>0.3</v>
      </c>
      <c r="E43">
        <v>0.1</v>
      </c>
      <c r="F43">
        <v>2364</v>
      </c>
      <c r="G43">
        <v>4.8499999999999996</v>
      </c>
    </row>
    <row r="44" spans="2:7" x14ac:dyDescent="0.25">
      <c r="B44" s="1" t="s">
        <v>54</v>
      </c>
      <c r="C44" s="1" t="s">
        <v>53</v>
      </c>
      <c r="D44">
        <v>1.3</v>
      </c>
      <c r="E44">
        <v>0.2</v>
      </c>
      <c r="F44">
        <v>1979</v>
      </c>
      <c r="G44">
        <v>10.38</v>
      </c>
    </row>
    <row r="45" spans="2:7" x14ac:dyDescent="0.25">
      <c r="B45" s="1" t="s">
        <v>38</v>
      </c>
      <c r="C45" s="1" t="s">
        <v>7</v>
      </c>
      <c r="D45">
        <v>3</v>
      </c>
      <c r="E45">
        <v>0.3</v>
      </c>
      <c r="F45">
        <v>5874</v>
      </c>
      <c r="G45">
        <v>9.26</v>
      </c>
    </row>
    <row r="46" spans="2:7" x14ac:dyDescent="0.25">
      <c r="B46" s="1" t="s">
        <v>59</v>
      </c>
      <c r="C46" s="1" t="s">
        <v>48</v>
      </c>
      <c r="D46">
        <v>4</v>
      </c>
      <c r="E46">
        <v>1.2</v>
      </c>
      <c r="F46">
        <v>3265</v>
      </c>
      <c r="G46">
        <v>7.46</v>
      </c>
    </row>
    <row r="47" spans="2:7" x14ac:dyDescent="0.25">
      <c r="B47" s="1" t="s">
        <v>17</v>
      </c>
      <c r="C47" s="1" t="s">
        <v>9</v>
      </c>
      <c r="D47">
        <v>0.7</v>
      </c>
      <c r="E47">
        <v>1.1000000000000001</v>
      </c>
      <c r="F47">
        <v>3000</v>
      </c>
      <c r="G47">
        <v>3.06</v>
      </c>
    </row>
    <row r="48" spans="2:7" x14ac:dyDescent="0.25">
      <c r="B48" s="1" t="s">
        <v>27</v>
      </c>
      <c r="C48" s="1" t="s">
        <v>7</v>
      </c>
      <c r="D48">
        <v>2.6</v>
      </c>
      <c r="E48">
        <v>2.2999999999999998</v>
      </c>
      <c r="F48">
        <v>1018</v>
      </c>
      <c r="G48">
        <v>19</v>
      </c>
    </row>
    <row r="49" spans="2:7" x14ac:dyDescent="0.25">
      <c r="B49" s="1" t="s">
        <v>6</v>
      </c>
      <c r="C49" s="1" t="s">
        <v>7</v>
      </c>
      <c r="D49">
        <v>0.9</v>
      </c>
      <c r="E49">
        <v>0.4</v>
      </c>
      <c r="F49">
        <v>9063</v>
      </c>
      <c r="G49">
        <v>9.4600000000000009</v>
      </c>
    </row>
    <row r="50" spans="2:7" x14ac:dyDescent="0.25">
      <c r="B50" s="1" t="s">
        <v>68</v>
      </c>
      <c r="C50" s="1" t="s">
        <v>44</v>
      </c>
      <c r="D50">
        <v>14</v>
      </c>
      <c r="E50">
        <v>0.2</v>
      </c>
      <c r="F50">
        <v>5053</v>
      </c>
      <c r="G50">
        <v>10.38</v>
      </c>
    </row>
    <row r="51" spans="2:7" x14ac:dyDescent="0.25">
      <c r="B51" s="1" t="s">
        <v>69</v>
      </c>
      <c r="C51" s="1" t="s">
        <v>64</v>
      </c>
      <c r="D51">
        <v>22.7</v>
      </c>
      <c r="E51">
        <v>1.8</v>
      </c>
      <c r="F51">
        <v>4325</v>
      </c>
      <c r="G51">
        <v>8.36</v>
      </c>
    </row>
    <row r="52" spans="2:7" x14ac:dyDescent="0.25">
      <c r="B52" s="1" t="s">
        <v>39</v>
      </c>
      <c r="C52" s="1" t="s">
        <v>40</v>
      </c>
      <c r="D52">
        <v>1.2</v>
      </c>
      <c r="E52">
        <v>1.9</v>
      </c>
      <c r="F52">
        <v>5988</v>
      </c>
      <c r="G52">
        <v>11.11</v>
      </c>
    </row>
    <row r="53" spans="2:7" x14ac:dyDescent="0.25">
      <c r="B53" s="1" t="s">
        <v>65</v>
      </c>
      <c r="C53" s="1" t="s">
        <v>64</v>
      </c>
      <c r="D53">
        <v>4.5</v>
      </c>
      <c r="E53">
        <v>2.6</v>
      </c>
      <c r="F53">
        <v>5060</v>
      </c>
      <c r="G53">
        <v>15.73</v>
      </c>
    </row>
    <row r="54" spans="2:7" x14ac:dyDescent="0.25">
      <c r="B54" s="1" t="s">
        <v>32</v>
      </c>
      <c r="C54" s="1" t="s">
        <v>9</v>
      </c>
      <c r="D54">
        <v>1.2</v>
      </c>
      <c r="E54">
        <v>6.8</v>
      </c>
      <c r="F54">
        <v>8763</v>
      </c>
      <c r="G54">
        <v>32.44</v>
      </c>
    </row>
    <row r="55" spans="2:7" x14ac:dyDescent="0.25">
      <c r="B55" s="1" t="s">
        <v>28</v>
      </c>
      <c r="C55" s="1" t="s">
        <v>7</v>
      </c>
      <c r="D55">
        <v>2.8</v>
      </c>
      <c r="E55">
        <v>1.9</v>
      </c>
      <c r="F55">
        <v>5553</v>
      </c>
      <c r="G55">
        <v>13.66</v>
      </c>
    </row>
    <row r="56" spans="2:7" x14ac:dyDescent="0.25">
      <c r="B56" s="1" t="s">
        <v>30</v>
      </c>
      <c r="C56" s="1" t="s">
        <v>23</v>
      </c>
      <c r="D56">
        <v>1.3</v>
      </c>
      <c r="E56">
        <v>13.6</v>
      </c>
      <c r="F56">
        <v>15415</v>
      </c>
      <c r="G56">
        <v>42.09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g E A A B Q S w M E F A A C A A g A W H v 9 U l Z 8 K y e j A A A A 9 Q A A A B I A H A B D b 2 5 m a W c v U G F j a 2 F n Z S 5 4 b W w g o h g A K K A U A A A A A A A A A A A A A A A A A A A A A A A A A A A A h Y 8 x D o I w G I W v Q r r T l u q g 5 K c M r q I m J s a 1 l g q N U A w t l r s 5 e C S v I E Z R N 8 f 3 v W 9 4 7 3 6 9 Q d r X V X B R r d W N S V C E K Q q U k U 2 u T Z G g z h 3 D G U o 5 b I Q 8 i U I F g 2 x s 3 N s 8 Q a V z 5 5 g Q 7 z 3 2 E 9 y 0 B W G U R m S f L b e y V L V A H 1 n / l 0 N t r B N G K s R h 9 x r D G Z 5 P M W M M U y A j g 0 y b b 8 + G u c / 2 B 8 K i q 1 z X K m 4 O 4 W o N Z I x A 3 h f 4 A 1 B L A w Q U A A I A C A B Y e /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H v 9 U n 8 6 x g Y j A Q A A U w M A A B M A H A B G b 3 J t d W x h c y 9 T Z W N 0 a W 9 u M S 5 t I K I Y A C i g F A A A A A A A A A A A A A A A A A A A A A A A A A A A A O 2 R s U 7 D M B C G 9 0 h 5 B 8 t d U i l O 0 g o x g B h Q Y U A d Q K I q A 2 J w m m v i x j 5 X 9 p W C o r 4 7 T g o s 7 Q M w 4 O W s 7 7 f v / l / n Y U X K I n s + 1 s l 1 H M W R b 6 S D i o 3 4 Q p Y a W M H Z D d N A c c T C m S t d Q Q A v U G Z P s o a k v 8 w s E i D 5 h D d E W 3 + V 5 / v 9 P l s 7 a U h V g B n a v H Y W E Q S p r c + N p N x v o G 1 F 8 6 5 0 C y g C E d 4 a A U 6 U 4 E m s r R N G 6 Y 0 F y h o y m o / H 6 X H + n S R Z h P m D j 6 4 4 v P b g 7 V s c 8 X u s H B C j z y 3 0 t o c E 2 c J J 9 K G l m V m 9 M 7 g I o k + G R m n X 8 W V I y 9 P h C y P 4 o E P K O j 6 X B L V 1 6 k S Y P U 7 z t v 7 B u D M l u F 9 h U h Q F a 1 d S n 9 G X E j H g B 6 T L i 6 y 3 M N B b B y e v D + M 4 U n g u 0 d n 1 s G Q 6 / l / R n 1 n R F 1 B L A Q I t A B Q A A g A I A F h 7 / V J W f C s n o w A A A P U A A A A S A A A A A A A A A A A A A A A A A A A A A A B D b 2 5 m a W c v U G F j a 2 F n Z S 5 4 b W x Q S w E C L Q A U A A I A C A B Y e / 1 S D 8 r p q 6 Q A A A D p A A A A E w A A A A A A A A A A A A A A A A D v A A A A W 0 N v b n R l b n R f V H l w Z X N d L n h t b F B L A Q I t A B Q A A g A I A F h 7 / V J / O s Y G I w E A A F M D A A A T A A A A A A A A A A A A A A A A A O A B A A B G b 3 J t d W x h c y 9 T Z W N 0 a W 9 u M S 5 t U E s F B g A A A A A D A A M A w g A A A F A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M V A A A A A A A A I R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c 2 p v b i I g L z 4 8 R W 5 0 c n k g V H l w Z T 0 i R m l s b F R h c m d l d C I g V m F s d W U 9 I n N U Y W J s Z V 8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3 L T I 5 V D A 4 O j U x O j E 2 L j k 5 M T A y O T R a I i A v P j x F b n R y e S B U e X B l P S J G a W x s Q 2 9 s d W 1 u V H l w Z X M i I F Z h b H V l P S J z Q m d Z R k J R T U Y i I C 8 + P E V u d H J 5 I F R 5 c G U 9 I k Z p b G x D b 2 x 1 b W 5 O Y W 1 l c y I g V m F s d W U 9 I n N b J n F 1 b 3 Q 7 V m F y Z S Z x d W 9 0 O y w m c X V v d D t L Y X R l Z 2 9 y a S Z x d W 9 0 O y w m c X V v d D t D T z I v a 2 c m c X V v d D s s J n F 1 b 3 Q 7 Q 0 8 y L z E w M D A g a 2 N h b C Z x d W 9 0 O y w m c X V v d D t W Y W 5 u J n F 1 b 3 Q 7 L C Z x d W 9 0 O 0 F y Z W F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9 B d X R v U m V t b 3 Z l Z E N v b H V t b n M x L n t W Y X J l L D B 9 J n F 1 b 3 Q 7 L C Z x d W 9 0 O 1 N l Y 3 R p b 2 4 x L 1 R h Y m x l I D A v Q X V 0 b 1 J l b W 9 2 Z W R D b 2 x 1 b W 5 z M S 5 7 S 2 F 0 Z W d v c m k s M X 0 m c X V v d D s s J n F 1 b 3 Q 7 U 2 V j d G l v b j E v V G F i b G U g M C 9 B d X R v U m V t b 3 Z l Z E N v b H V t b n M x L n t D T z I v a 2 c s M n 0 m c X V v d D s s J n F 1 b 3 Q 7 U 2 V j d G l v b j E v V G F i b G U g M C 9 B d X R v U m V t b 3 Z l Z E N v b H V t b n M x L n t D T z I v M T A w M C B r Y 2 F s L D N 9 J n F 1 b 3 Q 7 L C Z x d W 9 0 O 1 N l Y 3 R p b 2 4 x L 1 R h Y m x l I D A v Q X V 0 b 1 J l b W 9 2 Z W R D b 2 x 1 b W 5 z M S 5 7 V m F u b i w 0 f S Z x d W 9 0 O y w m c X V v d D t T Z W N 0 a W 9 u M S 9 U Y W J s Z S A w L 0 F 1 d G 9 S Z W 1 v d m V k Q 2 9 s d W 1 u c z E u e 0 F y Z W F s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R h Y m x l I D A v Q X V 0 b 1 J l b W 9 2 Z W R D b 2 x 1 b W 5 z M S 5 7 V m F y Z S w w f S Z x d W 9 0 O y w m c X V v d D t T Z W N 0 a W 9 u M S 9 U Y W J s Z S A w L 0 F 1 d G 9 S Z W 1 v d m V k Q 2 9 s d W 1 u c z E u e 0 t h d G V n b 3 J p L D F 9 J n F 1 b 3 Q 7 L C Z x d W 9 0 O 1 N l Y 3 R p b 2 4 x L 1 R h Y m x l I D A v Q X V 0 b 1 J l b W 9 2 Z W R D b 2 x 1 b W 5 z M S 5 7 Q 0 8 y L 2 t n L D J 9 J n F 1 b 3 Q 7 L C Z x d W 9 0 O 1 N l Y 3 R p b 2 4 x L 1 R h Y m x l I D A v Q X V 0 b 1 J l b W 9 2 Z W R D b 2 x 1 b W 5 z M S 5 7 Q 0 8 y L z E w M D A g a 2 N h b C w z f S Z x d W 9 0 O y w m c X V v d D t T Z W N 0 a W 9 u M S 9 U Y W J s Z S A w L 0 F 1 d G 9 S Z W 1 v d m V k Q 2 9 s d W 1 u c z E u e 1 Z h b m 4 s N H 0 m c X V v d D s s J n F 1 b 3 Q 7 U 2 V j d G l v b j E v V G F i b G U g M C 9 B d X R v U m V t b 3 Z l Z E N v b H V t b n M x L n t B c m V h b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l M j A w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y 0 y O V Q x M z o y N j o w N i 4 5 N z A y O D k 4 W i I g L z 4 8 R W 5 0 c n k g V H l w Z T 0 i R m l s b E N v b H V t b l R 5 c G V z I i B W Y W x 1 Z T 0 i c 0 J n W U Z C U U 1 G I i A v P j x F b n R y e S B U e X B l P S J G a W x s Q 2 9 s d W 1 u T m F t Z X M i I F Z h b H V l P S J z W y Z x d W 9 0 O 1 Z h c m U m c X V v d D s s J n F 1 b 3 Q 7 S 2 F 0 Z W d v c m k m c X V v d D s s J n F 1 b 3 Q 7 Q 0 8 y L 2 t n J n F 1 b 3 Q 7 L C Z x d W 9 0 O 0 N P M i 8 x M D A w I G t j Y W w m c X V v d D s s J n F 1 b 3 Q 7 V m F u b i Z x d W 9 0 O y w m c X V v d D t B c m V h b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A g K D I p L 0 F 1 d G 9 S Z W 1 v d m V k Q 2 9 s d W 1 u c z E u e 1 Z h c m U s M H 0 m c X V v d D s s J n F 1 b 3 Q 7 U 2 V j d G l v b j E v V G F i b G U g M C A o M i k v Q X V 0 b 1 J l b W 9 2 Z W R D b 2 x 1 b W 5 z M S 5 7 S 2 F 0 Z W d v c m k s M X 0 m c X V v d D s s J n F 1 b 3 Q 7 U 2 V j d G l v b j E v V G F i b G U g M C A o M i k v Q X V 0 b 1 J l b W 9 2 Z W R D b 2 x 1 b W 5 z M S 5 7 Q 0 8 y L 2 t n L D J 9 J n F 1 b 3 Q 7 L C Z x d W 9 0 O 1 N l Y 3 R p b 2 4 x L 1 R h Y m x l I D A g K D I p L 0 F 1 d G 9 S Z W 1 v d m V k Q 2 9 s d W 1 u c z E u e 0 N P M i 8 x M D A w I G t j Y W w s M 3 0 m c X V v d D s s J n F 1 b 3 Q 7 U 2 V j d G l v b j E v V G F i b G U g M C A o M i k v Q X V 0 b 1 J l b W 9 2 Z W R D b 2 x 1 b W 5 z M S 5 7 V m F u b i w 0 f S Z x d W 9 0 O y w m c X V v d D t T Z W N 0 a W 9 u M S 9 U Y W J s Z S A w I C g y K S 9 B d X R v U m V t b 3 Z l Z E N v b H V t b n M x L n t B c m V h b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U Y W J s Z S A w I C g y K S 9 B d X R v U m V t b 3 Z l Z E N v b H V t b n M x L n t W Y X J l L D B 9 J n F 1 b 3 Q 7 L C Z x d W 9 0 O 1 N l Y 3 R p b 2 4 x L 1 R h Y m x l I D A g K D I p L 0 F 1 d G 9 S Z W 1 v d m V k Q 2 9 s d W 1 u c z E u e 0 t h d G V n b 3 J p L D F 9 J n F 1 b 3 Q 7 L C Z x d W 9 0 O 1 N l Y 3 R p b 2 4 x L 1 R h Y m x l I D A g K D I p L 0 F 1 d G 9 S Z W 1 v d m V k Q 2 9 s d W 1 u c z E u e 0 N P M i 9 r Z y w y f S Z x d W 9 0 O y w m c X V v d D t T Z W N 0 a W 9 u M S 9 U Y W J s Z S A w I C g y K S 9 B d X R v U m V t b 3 Z l Z E N v b H V t b n M x L n t D T z I v M T A w M C B r Y 2 F s L D N 9 J n F 1 b 3 Q 7 L C Z x d W 9 0 O 1 N l Y 3 R p b 2 4 x L 1 R h Y m x l I D A g K D I p L 0 F 1 d G 9 S Z W 1 v d m V k Q 2 9 s d W 1 u c z E u e 1 Z h b m 4 s N H 0 m c X V v d D s s J n F 1 b 3 Q 7 U 2 V j d G l v b j E v V G F i b G U g M C A o M i k v Q X V 0 b 1 J l b W 9 2 Z W R D b 2 x 1 b W 5 z M S 5 7 Q X J l Y W w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C U y M C g y K S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U y M C g y K S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U y M C g y K S 9 F b m R y Z X Q l M j B 0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S K e 3 l M M 6 J P o 4 d M e m L 3 A G M A A A A A A g A A A A A A E G Y A A A A B A A A g A A A A v a 6 G N 7 A 8 5 i u i n 6 T C k P M M B O 2 X 2 6 + L N L a U H I S v q X 6 n f y c A A A A A D o A A A A A C A A A g A A A A g E C b r b k l x J t t J r g + P q N x N E 3 3 Y t 0 N q 6 R S Y 7 8 8 I V p l o O 1 Q A A A A N w x s 7 f F 0 U p A T o C 0 m W e I w i / S D H P L C m J K p t 1 h J 5 / m 8 A 9 M z o b L h I H 3 P C g A t a z I a y + c T 8 w t x j o 7 7 z Q K L d 5 A r 7 x t h q j 6 C v w e B r C y j C d U a K i O j Q u J A A A A A Y V H A r d z w S n K I 3 c 8 A O D X T 2 Z C A g v 8 T K D F i F f 6 G H 3 R K O F R M l v 1 7 w 4 7 t H c t t 2 / Y S G 3 N m v f O I Y N 2 A 5 v G 1 F t A j u B b k X Q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BB8EFE7B45AC4E8D08645A02ADEEDF" ma:contentTypeVersion="6" ma:contentTypeDescription="Opprett et nytt dokument." ma:contentTypeScope="" ma:versionID="8b27e805e487fef8028f4abf73cdb644">
  <xsd:schema xmlns:xsd="http://www.w3.org/2001/XMLSchema" xmlns:xs="http://www.w3.org/2001/XMLSchema" xmlns:p="http://schemas.microsoft.com/office/2006/metadata/properties" xmlns:ns2="ff443c04-d6ba-4a6b-9169-ceacf4cd96f8" targetNamespace="http://schemas.microsoft.com/office/2006/metadata/properties" ma:root="true" ma:fieldsID="86823bb9f2fa9b110c7044b7dff87552" ns2:_="">
    <xsd:import namespace="ff443c04-d6ba-4a6b-9169-ceacf4cd96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43c04-d6ba-4a6b-9169-ceacf4cd96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5495C0-7AD4-4B24-A10F-5743B6B0EA8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C12727A-4941-41DA-A9F3-09BBD834D5F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5FB4E8-ECD4-4089-9C34-CFCCC481D68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21E3BE-0DDF-4015-B95C-5404D0FC62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443c04-d6ba-4a6b-9169-ceacf4cd96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Kalkulator matretter</vt:lpstr>
      <vt:lpstr>Kalkulator bestillinger</vt:lpstr>
      <vt:lpstr>Datagrunnlag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47905</dc:creator>
  <cp:lastModifiedBy>Sunniva Bøstrand</cp:lastModifiedBy>
  <dcterms:created xsi:type="dcterms:W3CDTF">2021-07-29T08:06:48Z</dcterms:created>
  <dcterms:modified xsi:type="dcterms:W3CDTF">2022-01-23T17:49:44Z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0x01010068BB8EFE7B45AC4E8D08645A02ADEEDF</vt:lpwstr>
  </property>
</Properties>
</file>